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5"/>
  </bookViews>
  <sheets>
    <sheet name="ОБЕКТ 1" sheetId="1" r:id="rId1"/>
    <sheet name="ОБЕКТ 2" sheetId="2" r:id="rId2"/>
    <sheet name="ОБЕКТ 3" sheetId="3" r:id="rId3"/>
    <sheet name="ОБЕКТ 5" sheetId="4" r:id="rId4"/>
    <sheet name="ОБЕКТ 4" sheetId="5" r:id="rId5"/>
    <sheet name="общ график" sheetId="6" r:id="rId6"/>
  </sheets>
  <calcPr calcId="145621"/>
</workbook>
</file>

<file path=xl/calcChain.xml><?xml version="1.0" encoding="utf-8"?>
<calcChain xmlns="http://schemas.openxmlformats.org/spreadsheetml/2006/main">
  <c r="C25" i="6" l="1"/>
  <c r="D25" i="6"/>
  <c r="E25" i="6"/>
  <c r="F25" i="6"/>
  <c r="C24" i="6"/>
  <c r="D24" i="6"/>
  <c r="E24" i="6"/>
  <c r="F24" i="6"/>
  <c r="C23" i="6"/>
  <c r="D23" i="6"/>
  <c r="E23" i="6"/>
  <c r="F23" i="6"/>
  <c r="C22" i="6"/>
  <c r="D22" i="6"/>
  <c r="E22" i="6"/>
  <c r="F22" i="6"/>
  <c r="B23" i="6"/>
  <c r="B24" i="6"/>
  <c r="B25" i="6"/>
  <c r="B22" i="6"/>
  <c r="C15" i="6"/>
  <c r="D15" i="6"/>
  <c r="E15" i="6"/>
  <c r="F15" i="6"/>
  <c r="C14" i="6"/>
  <c r="D14" i="6"/>
  <c r="E14" i="6"/>
  <c r="F14" i="6"/>
  <c r="C18" i="6"/>
  <c r="D18" i="6"/>
  <c r="E18" i="6"/>
  <c r="F18" i="6"/>
  <c r="C21" i="6"/>
  <c r="D21" i="6"/>
  <c r="E21" i="6"/>
  <c r="F21" i="6"/>
  <c r="C20" i="6"/>
  <c r="D20" i="6"/>
  <c r="E20" i="6"/>
  <c r="F20" i="6"/>
  <c r="B20" i="6"/>
  <c r="B21" i="6"/>
  <c r="C19" i="6"/>
  <c r="D19" i="6"/>
  <c r="E19" i="6"/>
  <c r="F19" i="6"/>
  <c r="B19" i="6"/>
  <c r="C17" i="6"/>
  <c r="D17" i="6"/>
  <c r="E17" i="6"/>
  <c r="F17" i="6"/>
  <c r="B17" i="6"/>
  <c r="B18" i="6"/>
  <c r="C16" i="6"/>
  <c r="D16" i="6"/>
  <c r="E16" i="6"/>
  <c r="F16" i="6"/>
  <c r="B16" i="6"/>
  <c r="C13" i="6"/>
  <c r="D13" i="6"/>
  <c r="E13" i="6"/>
  <c r="F13" i="6"/>
  <c r="B13" i="6"/>
  <c r="B14" i="6"/>
  <c r="B15" i="6"/>
  <c r="C12" i="6"/>
  <c r="D12" i="6"/>
  <c r="E12" i="6"/>
  <c r="F12" i="6"/>
  <c r="B12" i="6"/>
  <c r="C11" i="6"/>
  <c r="D11" i="6"/>
  <c r="E11" i="6"/>
  <c r="F11" i="6"/>
  <c r="C10" i="6"/>
  <c r="D10" i="6"/>
  <c r="E10" i="6"/>
  <c r="F10" i="6"/>
  <c r="B11" i="6"/>
  <c r="B10" i="6"/>
  <c r="AV11" i="1"/>
  <c r="AV10" i="1"/>
  <c r="AV11" i="2"/>
  <c r="AV10" i="2"/>
  <c r="AV11" i="3"/>
  <c r="AV10" i="3"/>
  <c r="AV11" i="5"/>
  <c r="AV10" i="5"/>
  <c r="AL11" i="5"/>
  <c r="AL10" i="5"/>
  <c r="AV10" i="4"/>
  <c r="AV11" i="4"/>
  <c r="AL11" i="4"/>
  <c r="AL10" i="4"/>
  <c r="AL11" i="3"/>
  <c r="AL10" i="3"/>
  <c r="AL11" i="2"/>
  <c r="AL10" i="2"/>
  <c r="AN10" i="1"/>
  <c r="AL11" i="1"/>
  <c r="AL10" i="1"/>
  <c r="AM25" i="6"/>
  <c r="AN25" i="6"/>
  <c r="AO25" i="6"/>
  <c r="AP25" i="6"/>
  <c r="AQ25" i="6"/>
  <c r="AR25" i="6"/>
  <c r="AS25" i="6"/>
  <c r="AT25" i="6"/>
  <c r="AU25" i="6"/>
  <c r="AM24" i="6"/>
  <c r="AN24" i="6"/>
  <c r="AO24" i="6"/>
  <c r="AP24" i="6"/>
  <c r="AQ24" i="6"/>
  <c r="AR24" i="6"/>
  <c r="AS24" i="6"/>
  <c r="AT24" i="6"/>
  <c r="AU24" i="6"/>
  <c r="AL24" i="6"/>
  <c r="AL25" i="6"/>
  <c r="AM21" i="6"/>
  <c r="AN21" i="6"/>
  <c r="AO21" i="6"/>
  <c r="AP21" i="6"/>
  <c r="AQ21" i="6"/>
  <c r="AR21" i="6"/>
  <c r="AS21" i="6"/>
  <c r="AT21" i="6"/>
  <c r="AU21" i="6"/>
  <c r="AM15" i="6"/>
  <c r="AN15" i="6"/>
  <c r="AL15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H25" i="6"/>
  <c r="I25" i="6"/>
  <c r="J25" i="6"/>
  <c r="K25" i="6"/>
  <c r="L25" i="6"/>
  <c r="M25" i="6"/>
  <c r="N25" i="6"/>
  <c r="O25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AC25" i="6"/>
  <c r="AD25" i="6"/>
  <c r="AE25" i="6"/>
  <c r="AF25" i="6"/>
  <c r="AG25" i="6"/>
  <c r="AH25" i="6"/>
  <c r="AI25" i="6"/>
  <c r="AJ25" i="6"/>
  <c r="AK25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AC24" i="6"/>
  <c r="AD24" i="6"/>
  <c r="AE24" i="6"/>
  <c r="AF24" i="6"/>
  <c r="AG24" i="6"/>
  <c r="AH24" i="6"/>
  <c r="AI24" i="6"/>
  <c r="AJ24" i="6"/>
  <c r="AK24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AC23" i="6"/>
  <c r="AD23" i="6"/>
  <c r="AE23" i="6"/>
  <c r="AF23" i="6"/>
  <c r="AG23" i="6"/>
  <c r="AH23" i="6"/>
  <c r="AI23" i="6"/>
  <c r="AJ23" i="6"/>
  <c r="AK23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AC22" i="6"/>
  <c r="AD22" i="6"/>
  <c r="AE22" i="6"/>
  <c r="AF22" i="6"/>
  <c r="AG22" i="6"/>
  <c r="AH22" i="6"/>
  <c r="AI22" i="6"/>
  <c r="AJ22" i="6"/>
  <c r="AK22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AC21" i="6"/>
  <c r="AD21" i="6"/>
  <c r="AE21" i="6"/>
  <c r="AF21" i="6"/>
  <c r="AG21" i="6"/>
  <c r="AH21" i="6"/>
  <c r="AI21" i="6"/>
  <c r="AJ21" i="6"/>
  <c r="AK21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AF20" i="6"/>
  <c r="AG20" i="6"/>
  <c r="AH20" i="6"/>
  <c r="AI20" i="6"/>
  <c r="AJ20" i="6"/>
  <c r="AK20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AJ19" i="6"/>
  <c r="AK19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AF18" i="6"/>
  <c r="AG18" i="6"/>
  <c r="AH18" i="6"/>
  <c r="AI18" i="6"/>
  <c r="AJ18" i="6"/>
  <c r="AK18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A17" i="6"/>
  <c r="AB17" i="6"/>
  <c r="AC17" i="6"/>
  <c r="AD17" i="6"/>
  <c r="AE17" i="6"/>
  <c r="AF17" i="6"/>
  <c r="AG17" i="6"/>
  <c r="AH17" i="6"/>
  <c r="AI17" i="6"/>
  <c r="AJ17" i="6"/>
  <c r="AK17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AJ16" i="6"/>
  <c r="AK16" i="6"/>
  <c r="G25" i="6"/>
  <c r="G24" i="6"/>
  <c r="G23" i="6"/>
  <c r="G22" i="6"/>
  <c r="G21" i="6"/>
  <c r="G20" i="6"/>
  <c r="G19" i="6"/>
  <c r="G18" i="6"/>
  <c r="G17" i="6"/>
  <c r="G16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AF15" i="6"/>
  <c r="AG15" i="6"/>
  <c r="AH15" i="6"/>
  <c r="AI15" i="6"/>
  <c r="AJ15" i="6"/>
  <c r="AK15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G15" i="6"/>
  <c r="G14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G13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G12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G10" i="6"/>
  <c r="AN10" i="6" l="1"/>
  <c r="AN11" i="1"/>
  <c r="AN11" i="6" s="1"/>
  <c r="AU11" i="5"/>
  <c r="AU20" i="6" s="1"/>
  <c r="AT11" i="5"/>
  <c r="AT20" i="6" s="1"/>
  <c r="AS11" i="5"/>
  <c r="AS20" i="6" s="1"/>
  <c r="AR11" i="5"/>
  <c r="AR20" i="6" s="1"/>
  <c r="AQ11" i="5"/>
  <c r="AQ20" i="6" s="1"/>
  <c r="AP11" i="5"/>
  <c r="AP20" i="6" s="1"/>
  <c r="AO11" i="5"/>
  <c r="AO20" i="6" s="1"/>
  <c r="AN11" i="5"/>
  <c r="AN20" i="6" s="1"/>
  <c r="AM11" i="5"/>
  <c r="AM20" i="6" s="1"/>
  <c r="AU10" i="5"/>
  <c r="AU19" i="6" s="1"/>
  <c r="AT10" i="5"/>
  <c r="AT19" i="6" s="1"/>
  <c r="AS10" i="5"/>
  <c r="AS19" i="6" s="1"/>
  <c r="AR10" i="5"/>
  <c r="AR19" i="6" s="1"/>
  <c r="AQ10" i="5"/>
  <c r="AQ19" i="6" s="1"/>
  <c r="AP10" i="5"/>
  <c r="AP19" i="6" s="1"/>
  <c r="AO10" i="5"/>
  <c r="AO19" i="6" s="1"/>
  <c r="AN10" i="5"/>
  <c r="AN19" i="6" s="1"/>
  <c r="AM10" i="5"/>
  <c r="AM19" i="6" s="1"/>
  <c r="AU11" i="4"/>
  <c r="AU23" i="6" s="1"/>
  <c r="AT11" i="4"/>
  <c r="AT23" i="6" s="1"/>
  <c r="AS11" i="4"/>
  <c r="AS23" i="6" s="1"/>
  <c r="AR11" i="4"/>
  <c r="AR23" i="6" s="1"/>
  <c r="AQ11" i="4"/>
  <c r="AQ23" i="6" s="1"/>
  <c r="AP11" i="4"/>
  <c r="AP23" i="6" s="1"/>
  <c r="AO11" i="4"/>
  <c r="AO23" i="6" s="1"/>
  <c r="AM11" i="4"/>
  <c r="AM23" i="6" s="1"/>
  <c r="AN11" i="4"/>
  <c r="AN23" i="6" s="1"/>
  <c r="AU10" i="4"/>
  <c r="AU22" i="6" s="1"/>
  <c r="AT10" i="4"/>
  <c r="AT22" i="6" s="1"/>
  <c r="AS10" i="4"/>
  <c r="AS22" i="6" s="1"/>
  <c r="AR10" i="4"/>
  <c r="AR22" i="6" s="1"/>
  <c r="AQ10" i="4"/>
  <c r="AQ22" i="6" s="1"/>
  <c r="AP10" i="4"/>
  <c r="AP22" i="6" s="1"/>
  <c r="AO10" i="4"/>
  <c r="AO22" i="6" s="1"/>
  <c r="AN10" i="4"/>
  <c r="AN22" i="6" s="1"/>
  <c r="AM10" i="4"/>
  <c r="AM22" i="6" s="1"/>
  <c r="AN11" i="3"/>
  <c r="AN17" i="6" s="1"/>
  <c r="AN18" i="6"/>
  <c r="AN10" i="3"/>
  <c r="AN16" i="6" s="1"/>
  <c r="AM11" i="3"/>
  <c r="AM17" i="6" s="1"/>
  <c r="AM18" i="6"/>
  <c r="AL17" i="6"/>
  <c r="AL18" i="6"/>
  <c r="AL16" i="6"/>
  <c r="AU11" i="3"/>
  <c r="AU17" i="6" s="1"/>
  <c r="AU18" i="6"/>
  <c r="AT11" i="3"/>
  <c r="AT17" i="6" s="1"/>
  <c r="AT18" i="6"/>
  <c r="AT10" i="3"/>
  <c r="AT16" i="6" s="1"/>
  <c r="AS11" i="3"/>
  <c r="AS17" i="6" s="1"/>
  <c r="AS18" i="6"/>
  <c r="AS10" i="3"/>
  <c r="AS16" i="6" s="1"/>
  <c r="AR11" i="3"/>
  <c r="AR17" i="6" s="1"/>
  <c r="AR18" i="6"/>
  <c r="AR10" i="3"/>
  <c r="AR16" i="6" s="1"/>
  <c r="AQ11" i="3"/>
  <c r="AQ17" i="6" s="1"/>
  <c r="AQ18" i="6"/>
  <c r="AQ10" i="3"/>
  <c r="AQ16" i="6" s="1"/>
  <c r="AP11" i="3"/>
  <c r="AP17" i="6" s="1"/>
  <c r="AP18" i="6"/>
  <c r="AP10" i="3"/>
  <c r="AP16" i="6" s="1"/>
  <c r="AO11" i="3"/>
  <c r="AO17" i="6" s="1"/>
  <c r="AO18" i="6"/>
  <c r="AO10" i="3"/>
  <c r="AO16" i="6" s="1"/>
  <c r="AU11" i="2"/>
  <c r="AU13" i="6" s="1"/>
  <c r="AU14" i="6"/>
  <c r="AU15" i="6"/>
  <c r="AU10" i="2"/>
  <c r="AU12" i="6" s="1"/>
  <c r="AT11" i="2"/>
  <c r="AT13" i="6" s="1"/>
  <c r="AT14" i="6"/>
  <c r="AT15" i="6"/>
  <c r="AS11" i="2"/>
  <c r="AS13" i="6" s="1"/>
  <c r="AS14" i="6"/>
  <c r="AS15" i="6"/>
  <c r="AT10" i="2"/>
  <c r="AT12" i="6" s="1"/>
  <c r="AS10" i="2"/>
  <c r="AS12" i="6" s="1"/>
  <c r="AR11" i="2"/>
  <c r="AR13" i="6" s="1"/>
  <c r="AR14" i="6"/>
  <c r="AR15" i="6"/>
  <c r="AR10" i="2"/>
  <c r="AR12" i="6" s="1"/>
  <c r="AQ11" i="2"/>
  <c r="AQ13" i="6" s="1"/>
  <c r="AQ14" i="6"/>
  <c r="AQ15" i="6"/>
  <c r="AP15" i="6"/>
  <c r="AO11" i="2"/>
  <c r="AO13" i="6" s="1"/>
  <c r="AO14" i="6"/>
  <c r="AO15" i="6"/>
  <c r="AQ10" i="2"/>
  <c r="AQ12" i="6" s="1"/>
  <c r="AO10" i="2"/>
  <c r="AO12" i="6" s="1"/>
  <c r="AN14" i="6"/>
  <c r="AM14" i="6"/>
  <c r="AL14" i="6"/>
  <c r="AN11" i="2"/>
  <c r="AN13" i="6" s="1"/>
  <c r="AM11" i="2"/>
  <c r="AM13" i="6" s="1"/>
  <c r="AL13" i="6"/>
  <c r="AN10" i="2"/>
  <c r="AN12" i="6" s="1"/>
  <c r="AM10" i="2"/>
  <c r="AM12" i="6" s="1"/>
  <c r="AL12" i="6"/>
  <c r="AL23" i="6" l="1"/>
  <c r="AV20" i="6"/>
  <c r="AL20" i="6"/>
  <c r="AV19" i="6"/>
  <c r="AL19" i="6"/>
  <c r="AV21" i="6"/>
  <c r="AL21" i="6"/>
  <c r="AV25" i="6"/>
  <c r="AL22" i="6"/>
  <c r="AV22" i="6" s="1"/>
  <c r="AV23" i="6"/>
  <c r="AV24" i="6"/>
  <c r="AV15" i="6"/>
  <c r="AP14" i="6"/>
  <c r="AP11" i="2"/>
  <c r="AP13" i="6" s="1"/>
  <c r="AV13" i="6"/>
  <c r="AP10" i="2"/>
  <c r="AP12" i="6" s="1"/>
  <c r="AV14" i="6"/>
  <c r="AV12" i="6"/>
  <c r="AP11" i="1"/>
  <c r="AP11" i="6" s="1"/>
  <c r="AP10" i="1"/>
  <c r="AP10" i="6" s="1"/>
  <c r="AO11" i="1"/>
  <c r="AO11" i="6" s="1"/>
  <c r="AO10" i="1"/>
  <c r="AO10" i="6" s="1"/>
  <c r="AV18" i="6"/>
  <c r="AV17" i="6"/>
  <c r="AU10" i="3"/>
  <c r="AU16" i="6" s="1"/>
  <c r="AM10" i="3"/>
  <c r="AM16" i="6" s="1"/>
  <c r="AV16" i="6"/>
  <c r="AM11" i="1"/>
  <c r="AM11" i="6" s="1"/>
  <c r="AM10" i="1"/>
  <c r="AM10" i="6" s="1"/>
  <c r="AV11" i="6" l="1"/>
  <c r="AL11" i="6"/>
  <c r="AV10" i="6"/>
  <c r="AL10" i="6"/>
  <c r="AT11" i="1"/>
  <c r="AT11" i="6" s="1"/>
  <c r="AQ11" i="1"/>
  <c r="AS11" i="1"/>
  <c r="AS11" i="6" s="1"/>
  <c r="AR11" i="1"/>
  <c r="AR11" i="6" s="1"/>
  <c r="AQ10" i="1"/>
  <c r="AR10" i="1"/>
  <c r="AR10" i="6" s="1"/>
  <c r="AS10" i="1"/>
  <c r="AS10" i="6" s="1"/>
  <c r="AT10" i="1"/>
  <c r="AT10" i="6" s="1"/>
  <c r="AU11" i="1" l="1"/>
  <c r="AU11" i="6" s="1"/>
  <c r="AQ11" i="6"/>
  <c r="AU10" i="1"/>
  <c r="AU10" i="6" s="1"/>
  <c r="AQ10" i="6"/>
</calcChain>
</file>

<file path=xl/sharedStrings.xml><?xml version="1.0" encoding="utf-8"?>
<sst xmlns="http://schemas.openxmlformats.org/spreadsheetml/2006/main" count="567" uniqueCount="109">
  <si>
    <t>ПРИЛОЖЕНИЕ 1</t>
  </si>
  <si>
    <t xml:space="preserve">Т А Б Л И Ц А </t>
  </si>
  <si>
    <t xml:space="preserve">Съставил: </t>
  </si>
  <si>
    <t>Нормочасове:</t>
  </si>
  <si>
    <t>№ по ред</t>
  </si>
  <si>
    <t>Трите имена по документ за самоличност</t>
  </si>
  <si>
    <t>Град</t>
  </si>
  <si>
    <t>ОБЕКТ</t>
  </si>
  <si>
    <t>Длъжност</t>
  </si>
  <si>
    <t>Явяване на работа</t>
  </si>
  <si>
    <t>Неявявяния</t>
  </si>
  <si>
    <t>работно време /часове/</t>
  </si>
  <si>
    <t>ЧАСОВЕ ОБЩО</t>
  </si>
  <si>
    <t>ОБЩО ДНИ</t>
  </si>
  <si>
    <t>ОБЩО ЧАСОВЕ 1 МЕСЕЦ</t>
  </si>
  <si>
    <t>Редовен отпуск</t>
  </si>
  <si>
    <t>Отпуск по майчинство</t>
  </si>
  <si>
    <t>Отпуск по болест</t>
  </si>
  <si>
    <t>Изп. държ. задължения</t>
  </si>
  <si>
    <t>С разреш. на администр.</t>
  </si>
  <si>
    <t>Самоотлъчка</t>
  </si>
  <si>
    <t>ОТПУСКА</t>
  </si>
  <si>
    <t>ИЗВ.ЧАСОВЕ</t>
  </si>
  <si>
    <t>О</t>
  </si>
  <si>
    <t>М</t>
  </si>
  <si>
    <t>Б</t>
  </si>
  <si>
    <t>Д</t>
  </si>
  <si>
    <t>А</t>
  </si>
  <si>
    <t>С</t>
  </si>
  <si>
    <t>Русе</t>
  </si>
  <si>
    <t>продавач-консултант</t>
  </si>
  <si>
    <t>Силистра</t>
  </si>
  <si>
    <t>Плевен</t>
  </si>
  <si>
    <t>работно време :</t>
  </si>
  <si>
    <t>Силистра, обект Кауфланд</t>
  </si>
  <si>
    <t xml:space="preserve">09:00-20:00 </t>
  </si>
  <si>
    <t>часове</t>
  </si>
  <si>
    <t>почивки</t>
  </si>
  <si>
    <t>П - почивка</t>
  </si>
  <si>
    <t>1 - първа смяна</t>
  </si>
  <si>
    <t>09:00-18:00</t>
  </si>
  <si>
    <t>8 часа</t>
  </si>
  <si>
    <t xml:space="preserve">1 час </t>
  </si>
  <si>
    <t>О - отпуск</t>
  </si>
  <si>
    <t xml:space="preserve">2 - втора смяна </t>
  </si>
  <si>
    <t>НО - неплатен отпуск</t>
  </si>
  <si>
    <t>3 - трета смяна</t>
  </si>
  <si>
    <t>09:00-19:00</t>
  </si>
  <si>
    <t xml:space="preserve">1.5 часа </t>
  </si>
  <si>
    <t>Б - болничен</t>
  </si>
  <si>
    <t>СЪБОТА И НЕДЕЛЯ</t>
  </si>
  <si>
    <t>Плевен, обект Кауфланд</t>
  </si>
  <si>
    <t>09:00-20:00</t>
  </si>
  <si>
    <t>ОФИЦИАЛЕН ПРАЗНИК</t>
  </si>
  <si>
    <t>1- първа смяна</t>
  </si>
  <si>
    <t>1 час</t>
  </si>
  <si>
    <t>12:00-20:00</t>
  </si>
  <si>
    <t xml:space="preserve">   Русе център </t>
  </si>
  <si>
    <t>3- трета смяна</t>
  </si>
  <si>
    <t>1.5 часа</t>
  </si>
  <si>
    <t xml:space="preserve">   Русе дружба</t>
  </si>
  <si>
    <t xml:space="preserve">   Силистра кауфланд</t>
  </si>
  <si>
    <t>Русе, обект Дружба</t>
  </si>
  <si>
    <t>10:00-19:00</t>
  </si>
  <si>
    <t xml:space="preserve">    Плевен кауфланд </t>
  </si>
  <si>
    <t xml:space="preserve">1 - първа смяна </t>
  </si>
  <si>
    <t>10:00-18:00</t>
  </si>
  <si>
    <t xml:space="preserve">3 - трета смяна </t>
  </si>
  <si>
    <t>10:00-15:00</t>
  </si>
  <si>
    <t>0.5 часа</t>
  </si>
  <si>
    <t>Русе, обект Център</t>
  </si>
  <si>
    <t>2 - втора смяна</t>
  </si>
  <si>
    <t>11:00-19:00</t>
  </si>
  <si>
    <t>м-майчинство</t>
  </si>
  <si>
    <t>празничен труд в часове</t>
  </si>
  <si>
    <t>за отчитане явяването/неявяването на работа през месец септември 2023г.</t>
  </si>
  <si>
    <t>9 часа</t>
  </si>
  <si>
    <t>10 часа</t>
  </si>
  <si>
    <t>СЕПТЕМВРИ</t>
  </si>
  <si>
    <t>М-майчинство</t>
  </si>
  <si>
    <t>Разград</t>
  </si>
  <si>
    <t>септември</t>
  </si>
  <si>
    <t xml:space="preserve">    Разград кауфланд</t>
  </si>
  <si>
    <t>5 часа</t>
  </si>
  <si>
    <t>Разград, обект Кауфланд</t>
  </si>
  <si>
    <t>9:00-19:00</t>
  </si>
  <si>
    <t>9:00-20:00</t>
  </si>
  <si>
    <t>9:00-18:00</t>
  </si>
  <si>
    <t>ИВАН ИВАНОВ</t>
  </si>
  <si>
    <t>ОБЕКТ 1</t>
  </si>
  <si>
    <t>ОБЕКТ 2</t>
  </si>
  <si>
    <t>ОБЕКТ 3</t>
  </si>
  <si>
    <t>ОБЕКТ 4</t>
  </si>
  <si>
    <t>ОБЕКТ 5</t>
  </si>
  <si>
    <t>НА 8 ЧАСА</t>
  </si>
  <si>
    <t>НА 4 ЧАСА</t>
  </si>
  <si>
    <t>ПЕТЪР ПЕТРОВ</t>
  </si>
  <si>
    <t>11:00-15:00</t>
  </si>
  <si>
    <t>П</t>
  </si>
  <si>
    <t>ПЛАМЕН ПЛАМЕНОВ</t>
  </si>
  <si>
    <t>АНГЕЛ АНГЕЛОВ</t>
  </si>
  <si>
    <t>ИВАНКА ПЕТРОВА</t>
  </si>
  <si>
    <t>КАЛОЯН КИРИЛОВ</t>
  </si>
  <si>
    <t>ОБЕКТ3</t>
  </si>
  <si>
    <t xml:space="preserve">ВЕЛИЧКА ВЕЛИКОВА </t>
  </si>
  <si>
    <t>ПЕТРАНКА ПЕТРОВА</t>
  </si>
  <si>
    <t>ЕМИЛ ЕМИЛОВ</t>
  </si>
  <si>
    <t>КАМЕН КАМЕНОВ</t>
  </si>
  <si>
    <t>4 часа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</si>
</sst>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45" wrapText="1"/>
    </xf>
    <xf numFmtId="0" fontId="2" fillId="0" borderId="2" xfId="0" applyFont="1" applyBorder="1" applyAlignment="1">
      <alignment horizontal="center" vertical="center" textRotation="45"/>
    </xf>
    <xf numFmtId="0" fontId="0" fillId="0" borderId="2" xfId="0" applyBorder="1"/>
    <xf numFmtId="0" fontId="0" fillId="0" borderId="2" xfId="0" applyBorder="1" applyAlignment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2" fillId="2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4" borderId="0" xfId="0" applyFill="1"/>
    <xf numFmtId="0" fontId="0" fillId="5" borderId="2" xfId="0" applyFill="1" applyBorder="1"/>
    <xf numFmtId="0" fontId="2" fillId="5" borderId="2" xfId="0" applyFont="1" applyFill="1" applyBorder="1" applyAlignment="1">
      <alignment horizontal="center"/>
    </xf>
    <xf numFmtId="0" fontId="0" fillId="5" borderId="0" xfId="0" applyFill="1"/>
    <xf numFmtId="0" fontId="0" fillId="6" borderId="2" xfId="0" applyFill="1" applyBorder="1"/>
    <xf numFmtId="0" fontId="0" fillId="6" borderId="2" xfId="0" applyFill="1" applyBorder="1" applyAlignment="1"/>
    <xf numFmtId="0" fontId="2" fillId="6" borderId="2" xfId="0" applyFont="1" applyFill="1" applyBorder="1" applyAlignment="1">
      <alignment horizontal="center"/>
    </xf>
    <xf numFmtId="0" fontId="0" fillId="6" borderId="0" xfId="0" applyFill="1"/>
    <xf numFmtId="0" fontId="0" fillId="7" borderId="2" xfId="0" applyFill="1" applyBorder="1"/>
    <xf numFmtId="0" fontId="2" fillId="0" borderId="2" xfId="0" applyFont="1" applyBorder="1" applyAlignment="1">
      <alignment horizontal="center"/>
    </xf>
    <xf numFmtId="0" fontId="0" fillId="8" borderId="2" xfId="0" applyFill="1" applyBorder="1"/>
    <xf numFmtId="0" fontId="2" fillId="8" borderId="2" xfId="0" applyFont="1" applyFill="1" applyBorder="1" applyAlignment="1">
      <alignment horizontal="center"/>
    </xf>
    <xf numFmtId="0" fontId="4" fillId="0" borderId="0" xfId="0" applyFont="1"/>
    <xf numFmtId="0" fontId="1" fillId="0" borderId="0" xfId="0" applyFont="1"/>
    <xf numFmtId="20" fontId="0" fillId="0" borderId="0" xfId="0" applyNumberFormat="1"/>
    <xf numFmtId="0" fontId="0" fillId="0" borderId="0" xfId="0" applyBorder="1"/>
    <xf numFmtId="0" fontId="2" fillId="8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textRotation="45" wrapText="1"/>
    </xf>
    <xf numFmtId="0" fontId="2" fillId="8" borderId="2" xfId="0" applyFont="1" applyFill="1" applyBorder="1" applyAlignment="1">
      <alignment horizontal="center" vertical="center" textRotation="45"/>
    </xf>
    <xf numFmtId="0" fontId="0" fillId="8" borderId="0" xfId="0" applyFill="1"/>
    <xf numFmtId="0" fontId="0" fillId="8" borderId="2" xfId="0" applyFill="1" applyBorder="1" applyAlignment="1"/>
    <xf numFmtId="0" fontId="2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/>
    </xf>
    <xf numFmtId="0" fontId="1" fillId="8" borderId="2" xfId="0" applyFont="1" applyFill="1" applyBorder="1"/>
    <xf numFmtId="0" fontId="5" fillId="8" borderId="2" xfId="0" applyFont="1" applyFill="1" applyBorder="1" applyAlignment="1">
      <alignment horizontal="center" vertical="center" textRotation="45" wrapText="1"/>
    </xf>
    <xf numFmtId="0" fontId="1" fillId="8" borderId="0" xfId="0" applyFont="1" applyFill="1"/>
    <xf numFmtId="0" fontId="1" fillId="8" borderId="2" xfId="0" applyFont="1" applyFill="1" applyBorder="1" applyAlignment="1"/>
    <xf numFmtId="0" fontId="1" fillId="9" borderId="2" xfId="0" applyFont="1" applyFill="1" applyBorder="1"/>
    <xf numFmtId="0" fontId="1" fillId="3" borderId="2" xfId="0" applyFont="1" applyFill="1" applyBorder="1"/>
    <xf numFmtId="20" fontId="1" fillId="0" borderId="0" xfId="0" applyNumberFormat="1" applyFont="1"/>
    <xf numFmtId="0" fontId="1" fillId="2" borderId="2" xfId="0" applyFont="1" applyFill="1" applyBorder="1"/>
    <xf numFmtId="0" fontId="1" fillId="0" borderId="0" xfId="0" applyFont="1" applyBorder="1"/>
    <xf numFmtId="0" fontId="1" fillId="8" borderId="3" xfId="0" applyFont="1" applyFill="1" applyBorder="1"/>
    <xf numFmtId="0" fontId="1" fillId="8" borderId="0" xfId="0" applyFont="1" applyFill="1" applyBorder="1"/>
    <xf numFmtId="0" fontId="2" fillId="8" borderId="2" xfId="0" applyFont="1" applyFill="1" applyBorder="1" applyAlignment="1">
      <alignment vertical="center"/>
    </xf>
    <xf numFmtId="0" fontId="0" fillId="9" borderId="2" xfId="0" applyFill="1" applyBorder="1"/>
    <xf numFmtId="0" fontId="0" fillId="10" borderId="2" xfId="0" applyFill="1" applyBorder="1"/>
    <xf numFmtId="0" fontId="0" fillId="10" borderId="2" xfId="0" applyFill="1" applyBorder="1" applyAlignment="1"/>
    <xf numFmtId="0" fontId="2" fillId="10" borderId="2" xfId="0" applyFont="1" applyFill="1" applyBorder="1" applyAlignment="1">
      <alignment horizontal="center"/>
    </xf>
    <xf numFmtId="0" fontId="0" fillId="10" borderId="0" xfId="0" applyFill="1"/>
    <xf numFmtId="0" fontId="0" fillId="11" borderId="2" xfId="0" applyFill="1" applyBorder="1"/>
    <xf numFmtId="0" fontId="0" fillId="12" borderId="2" xfId="0" applyFill="1" applyBorder="1"/>
    <xf numFmtId="0" fontId="0" fillId="12" borderId="2" xfId="0" applyFill="1" applyBorder="1" applyAlignment="1"/>
    <xf numFmtId="0" fontId="2" fillId="12" borderId="2" xfId="0" applyFont="1" applyFill="1" applyBorder="1" applyAlignment="1">
      <alignment horizontal="center"/>
    </xf>
    <xf numFmtId="0" fontId="0" fillId="12" borderId="0" xfId="0" applyFill="1"/>
    <xf numFmtId="0" fontId="1" fillId="5" borderId="2" xfId="0" applyFont="1" applyFill="1" applyBorder="1"/>
    <xf numFmtId="0" fontId="1" fillId="5" borderId="2" xfId="0" applyFont="1" applyFill="1" applyBorder="1" applyAlignment="1"/>
    <xf numFmtId="0" fontId="1" fillId="5" borderId="0" xfId="0" applyFont="1" applyFill="1"/>
    <xf numFmtId="0" fontId="1" fillId="4" borderId="2" xfId="0" applyFont="1" applyFill="1" applyBorder="1"/>
    <xf numFmtId="0" fontId="1" fillId="4" borderId="2" xfId="0" applyFont="1" applyFill="1" applyBorder="1" applyAlignment="1"/>
    <xf numFmtId="0" fontId="1" fillId="4" borderId="0" xfId="0" applyFont="1" applyFill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8"/>
  <sheetViews>
    <sheetView zoomScale="60" zoomScaleNormal="60" workbookViewId="0">
      <selection activeCell="I4" sqref="I4"/>
    </sheetView>
  </sheetViews>
  <sheetFormatPr defaultRowHeight="15" x14ac:dyDescent="0.25"/>
  <cols>
    <col min="1" max="1" width="9" style="35" customWidth="1"/>
    <col min="2" max="2" width="31.140625" style="35" customWidth="1"/>
    <col min="3" max="3" width="11.42578125" style="35" customWidth="1"/>
    <col min="4" max="4" width="11.28515625" style="35" customWidth="1"/>
    <col min="5" max="5" width="11" style="35" customWidth="1"/>
    <col min="6" max="6" width="26.85546875" style="35" customWidth="1"/>
    <col min="7" max="37" width="9.140625" style="35"/>
    <col min="38" max="38" width="14" style="35" customWidth="1"/>
    <col min="39" max="40" width="10.28515625" style="35" customWidth="1"/>
    <col min="41" max="42" width="11.85546875" style="35" customWidth="1"/>
    <col min="43" max="43" width="11.5703125" style="35" customWidth="1"/>
    <col min="44" max="16384" width="9.140625" style="35"/>
  </cols>
  <sheetData>
    <row r="1" spans="1:49" x14ac:dyDescent="0.25">
      <c r="A1" s="35" t="s">
        <v>0</v>
      </c>
    </row>
    <row r="2" spans="1:49" x14ac:dyDescent="0.25">
      <c r="I2" s="35" t="s">
        <v>1</v>
      </c>
      <c r="AP2" s="35" t="s">
        <v>2</v>
      </c>
    </row>
    <row r="3" spans="1:49" x14ac:dyDescent="0.25">
      <c r="I3" s="35" t="s">
        <v>75</v>
      </c>
    </row>
    <row r="4" spans="1:49" x14ac:dyDescent="0.25">
      <c r="AP4" s="35" t="s">
        <v>3</v>
      </c>
      <c r="AR4" s="35" t="s">
        <v>94</v>
      </c>
      <c r="AS4" s="35">
        <v>160</v>
      </c>
    </row>
    <row r="5" spans="1:49" ht="11.25" customHeight="1" x14ac:dyDescent="0.25">
      <c r="AR5" s="35" t="s">
        <v>95</v>
      </c>
      <c r="AS5" s="35">
        <v>80</v>
      </c>
    </row>
    <row r="6" spans="1:49" ht="9" customHeight="1" x14ac:dyDescent="0.25"/>
    <row r="7" spans="1:49" ht="33" customHeight="1" thickBot="1" x14ac:dyDescent="0.3">
      <c r="A7" s="1" t="s">
        <v>4</v>
      </c>
      <c r="B7" s="1" t="s">
        <v>5</v>
      </c>
      <c r="C7" s="2"/>
      <c r="D7" s="2" t="s">
        <v>6</v>
      </c>
      <c r="E7" s="2" t="s">
        <v>7</v>
      </c>
      <c r="F7" s="1" t="s">
        <v>8</v>
      </c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1"/>
      <c r="AL7" s="76" t="s">
        <v>9</v>
      </c>
      <c r="AM7" s="76"/>
      <c r="AN7" s="5"/>
      <c r="AO7" s="77" t="s">
        <v>10</v>
      </c>
      <c r="AP7" s="77"/>
      <c r="AQ7" s="77"/>
      <c r="AR7" s="77"/>
      <c r="AS7" s="77"/>
      <c r="AT7" s="77"/>
      <c r="AU7" s="77"/>
      <c r="AV7" s="2"/>
      <c r="AW7" s="2"/>
    </row>
    <row r="8" spans="1:49" s="49" customFormat="1" ht="63" customHeight="1" thickBot="1" x14ac:dyDescent="0.3">
      <c r="A8" s="38"/>
      <c r="B8" s="38"/>
      <c r="C8" s="39" t="s">
        <v>11</v>
      </c>
      <c r="D8" s="39"/>
      <c r="E8" s="38"/>
      <c r="F8" s="38"/>
      <c r="G8" s="38">
        <v>1</v>
      </c>
      <c r="H8" s="45">
        <v>2</v>
      </c>
      <c r="I8" s="45">
        <v>3</v>
      </c>
      <c r="J8" s="38">
        <v>4</v>
      </c>
      <c r="K8" s="38">
        <v>5</v>
      </c>
      <c r="L8" s="10">
        <v>6</v>
      </c>
      <c r="M8" s="38">
        <v>7</v>
      </c>
      <c r="N8" s="38">
        <v>8</v>
      </c>
      <c r="O8" s="45">
        <v>9</v>
      </c>
      <c r="P8" s="45">
        <v>10</v>
      </c>
      <c r="Q8" s="38">
        <v>11</v>
      </c>
      <c r="R8" s="38">
        <v>12</v>
      </c>
      <c r="S8" s="38">
        <v>13</v>
      </c>
      <c r="T8" s="38">
        <v>14</v>
      </c>
      <c r="U8" s="38">
        <v>15</v>
      </c>
      <c r="V8" s="45">
        <v>16</v>
      </c>
      <c r="W8" s="45">
        <v>17</v>
      </c>
      <c r="X8" s="38">
        <v>18</v>
      </c>
      <c r="Y8" s="38">
        <v>19</v>
      </c>
      <c r="Z8" s="38">
        <v>20</v>
      </c>
      <c r="AA8" s="38">
        <v>21</v>
      </c>
      <c r="AB8" s="10">
        <v>22</v>
      </c>
      <c r="AC8" s="45">
        <v>23</v>
      </c>
      <c r="AD8" s="45">
        <v>24</v>
      </c>
      <c r="AE8" s="38">
        <v>25</v>
      </c>
      <c r="AF8" s="38">
        <v>26</v>
      </c>
      <c r="AG8" s="38">
        <v>27</v>
      </c>
      <c r="AH8" s="38">
        <v>28</v>
      </c>
      <c r="AI8" s="38">
        <v>29</v>
      </c>
      <c r="AJ8" s="9">
        <v>30</v>
      </c>
      <c r="AK8" s="38">
        <v>31</v>
      </c>
      <c r="AL8" s="39" t="s">
        <v>12</v>
      </c>
      <c r="AM8" s="39" t="s">
        <v>13</v>
      </c>
      <c r="AN8" s="40" t="s">
        <v>14</v>
      </c>
      <c r="AO8" s="41" t="s">
        <v>15</v>
      </c>
      <c r="AP8" s="41" t="s">
        <v>16</v>
      </c>
      <c r="AQ8" s="41" t="s">
        <v>17</v>
      </c>
      <c r="AR8" s="41" t="s">
        <v>18</v>
      </c>
      <c r="AS8" s="41" t="s">
        <v>19</v>
      </c>
      <c r="AT8" s="41" t="s">
        <v>20</v>
      </c>
      <c r="AU8" s="41" t="s">
        <v>21</v>
      </c>
      <c r="AV8" s="42" t="s">
        <v>22</v>
      </c>
      <c r="AW8" s="48"/>
    </row>
    <row r="9" spans="1:49" s="49" customFormat="1" ht="15.75" thickBot="1" x14ac:dyDescent="0.3">
      <c r="A9" s="47"/>
      <c r="B9" s="47"/>
      <c r="C9" s="47"/>
      <c r="D9" s="47"/>
      <c r="E9" s="50"/>
      <c r="F9" s="47"/>
      <c r="G9" s="47"/>
      <c r="H9" s="51"/>
      <c r="I9" s="51"/>
      <c r="J9" s="47"/>
      <c r="K9" s="47"/>
      <c r="L9" s="52"/>
      <c r="M9" s="47"/>
      <c r="N9" s="47"/>
      <c r="O9" s="51"/>
      <c r="P9" s="51"/>
      <c r="Q9" s="47"/>
      <c r="R9" s="47"/>
      <c r="S9" s="47"/>
      <c r="T9" s="47"/>
      <c r="U9" s="47"/>
      <c r="V9" s="51"/>
      <c r="W9" s="51"/>
      <c r="X9" s="47"/>
      <c r="Y9" s="47"/>
      <c r="Z9" s="47"/>
      <c r="AA9" s="47"/>
      <c r="AB9" s="52"/>
      <c r="AC9" s="51"/>
      <c r="AD9" s="51"/>
      <c r="AE9" s="47"/>
      <c r="AF9" s="47"/>
      <c r="AG9" s="47"/>
      <c r="AH9" s="47"/>
      <c r="AI9" s="47"/>
      <c r="AJ9" s="54"/>
      <c r="AK9" s="47"/>
      <c r="AL9" s="47"/>
      <c r="AM9" s="47"/>
      <c r="AN9" s="47"/>
      <c r="AO9" s="47" t="s">
        <v>23</v>
      </c>
      <c r="AP9" s="47" t="s">
        <v>24</v>
      </c>
      <c r="AQ9" s="47" t="s">
        <v>25</v>
      </c>
      <c r="AR9" s="47" t="s">
        <v>26</v>
      </c>
      <c r="AS9" s="47" t="s">
        <v>27</v>
      </c>
      <c r="AT9" s="47" t="s">
        <v>28</v>
      </c>
      <c r="AU9" s="47" t="s">
        <v>23</v>
      </c>
      <c r="AV9" s="47"/>
      <c r="AW9" s="47"/>
    </row>
    <row r="10" spans="1:49" s="74" customFormat="1" ht="19.5" thickBot="1" x14ac:dyDescent="0.35">
      <c r="A10" s="72">
        <v>1</v>
      </c>
      <c r="B10" s="72" t="s">
        <v>88</v>
      </c>
      <c r="C10" s="72">
        <v>8</v>
      </c>
      <c r="D10" s="72" t="s">
        <v>29</v>
      </c>
      <c r="E10" s="73" t="s">
        <v>89</v>
      </c>
      <c r="F10" s="72" t="s">
        <v>30</v>
      </c>
      <c r="G10" s="20">
        <v>1</v>
      </c>
      <c r="H10" s="46" t="s">
        <v>98</v>
      </c>
      <c r="I10" s="46" t="s">
        <v>98</v>
      </c>
      <c r="J10" s="20">
        <v>1</v>
      </c>
      <c r="K10" s="20">
        <v>1</v>
      </c>
      <c r="L10" s="21" t="s">
        <v>98</v>
      </c>
      <c r="M10" s="20">
        <v>1</v>
      </c>
      <c r="N10" s="20">
        <v>1</v>
      </c>
      <c r="O10" s="46" t="s">
        <v>98</v>
      </c>
      <c r="P10" s="46" t="s">
        <v>98</v>
      </c>
      <c r="Q10" s="20" t="s">
        <v>23</v>
      </c>
      <c r="R10" s="20" t="s">
        <v>23</v>
      </c>
      <c r="S10" s="20" t="s">
        <v>23</v>
      </c>
      <c r="T10" s="20" t="s">
        <v>23</v>
      </c>
      <c r="U10" s="20" t="s">
        <v>23</v>
      </c>
      <c r="V10" s="46" t="s">
        <v>98</v>
      </c>
      <c r="W10" s="46" t="s">
        <v>98</v>
      </c>
      <c r="X10" s="20">
        <v>1</v>
      </c>
      <c r="Y10" s="20">
        <v>1</v>
      </c>
      <c r="Z10" s="20">
        <v>1</v>
      </c>
      <c r="AA10" s="20">
        <v>1</v>
      </c>
      <c r="AB10" s="21" t="s">
        <v>98</v>
      </c>
      <c r="AC10" s="46" t="s">
        <v>98</v>
      </c>
      <c r="AD10" s="46" t="s">
        <v>98</v>
      </c>
      <c r="AE10" s="20">
        <v>1</v>
      </c>
      <c r="AF10" s="20">
        <v>1</v>
      </c>
      <c r="AG10" s="20">
        <v>1</v>
      </c>
      <c r="AH10" s="20">
        <v>1</v>
      </c>
      <c r="AI10" s="20">
        <v>1</v>
      </c>
      <c r="AJ10" s="46" t="s">
        <v>98</v>
      </c>
      <c r="AK10" s="20">
        <v>1</v>
      </c>
      <c r="AL10" s="72">
        <f>COUNTIF(G10:AK10,"1")*8+COUNTIF(G10:AK10,"2")*4+COUNTIF(G10:AK10,"3")*5+COUNTIF(G10:AK10,"О")*8+COUNTIF(G10:AK10,"Б")*8</f>
        <v>160</v>
      </c>
      <c r="AM10" s="72">
        <f>COUNTIF(G10:AK10,"1")+COUNTIF(G10:AK10,"2")+COUNTIF(G10:AK10,"3")</f>
        <v>15</v>
      </c>
      <c r="AN10" s="72">
        <f>COUNTIF(G10:AJ10,"1")*8+COUNTIF(G10:AJ10,"2")*4+COUNTIF(G10:AJ10,"3")*5</f>
        <v>112</v>
      </c>
      <c r="AO10" s="72">
        <f>COUNTIF(F10:AJ10,"о")</f>
        <v>5</v>
      </c>
      <c r="AP10" s="72">
        <f>COUNTIF(G10:AK10,"м")</f>
        <v>0</v>
      </c>
      <c r="AQ10" s="72">
        <f t="shared" ref="AQ10" si="0">COUNTIF(H10:AL10,"б")</f>
        <v>0</v>
      </c>
      <c r="AR10" s="72">
        <f>COUNTIF(I10:AM10,"д")</f>
        <v>0</v>
      </c>
      <c r="AS10" s="72">
        <f>COUNTIF(J10:AN10,"а")</f>
        <v>0</v>
      </c>
      <c r="AT10" s="72">
        <f>COUNTIF(K10:AO10,"с")</f>
        <v>0</v>
      </c>
      <c r="AU10" s="72">
        <f>COUNTIF(M10:AQ10,"о")</f>
        <v>5</v>
      </c>
      <c r="AV10" s="72">
        <f>AL10-AS4</f>
        <v>0</v>
      </c>
      <c r="AW10" s="72"/>
    </row>
    <row r="11" spans="1:49" s="74" customFormat="1" ht="19.5" thickBot="1" x14ac:dyDescent="0.35">
      <c r="A11" s="72">
        <v>2</v>
      </c>
      <c r="B11" s="72" t="s">
        <v>96</v>
      </c>
      <c r="C11" s="72">
        <v>4</v>
      </c>
      <c r="D11" s="72" t="s">
        <v>29</v>
      </c>
      <c r="E11" s="73" t="s">
        <v>89</v>
      </c>
      <c r="F11" s="72" t="s">
        <v>30</v>
      </c>
      <c r="G11" s="20">
        <v>2</v>
      </c>
      <c r="H11" s="46" t="s">
        <v>98</v>
      </c>
      <c r="I11" s="46" t="s">
        <v>98</v>
      </c>
      <c r="J11" s="20">
        <v>2</v>
      </c>
      <c r="K11" s="20">
        <v>2</v>
      </c>
      <c r="L11" s="21" t="s">
        <v>98</v>
      </c>
      <c r="M11" s="20">
        <v>2</v>
      </c>
      <c r="N11" s="20">
        <v>2</v>
      </c>
      <c r="O11" s="46" t="s">
        <v>98</v>
      </c>
      <c r="P11" s="46" t="s">
        <v>98</v>
      </c>
      <c r="Q11" s="20">
        <v>2</v>
      </c>
      <c r="R11" s="20">
        <v>2</v>
      </c>
      <c r="S11" s="20">
        <v>2</v>
      </c>
      <c r="T11" s="20">
        <v>2</v>
      </c>
      <c r="U11" s="20">
        <v>2</v>
      </c>
      <c r="V11" s="46" t="s">
        <v>98</v>
      </c>
      <c r="W11" s="46" t="s">
        <v>98</v>
      </c>
      <c r="X11" s="20">
        <v>0</v>
      </c>
      <c r="Y11" s="20">
        <v>0</v>
      </c>
      <c r="Z11" s="20">
        <v>0</v>
      </c>
      <c r="AA11" s="20">
        <v>0</v>
      </c>
      <c r="AB11" s="21" t="s">
        <v>98</v>
      </c>
      <c r="AC11" s="46" t="s">
        <v>98</v>
      </c>
      <c r="AD11" s="46" t="s">
        <v>98</v>
      </c>
      <c r="AE11" s="20">
        <v>2</v>
      </c>
      <c r="AF11" s="20">
        <v>2</v>
      </c>
      <c r="AG11" s="20">
        <v>2</v>
      </c>
      <c r="AH11" s="20">
        <v>2</v>
      </c>
      <c r="AI11" s="20">
        <v>2</v>
      </c>
      <c r="AJ11" s="46" t="s">
        <v>98</v>
      </c>
      <c r="AK11" s="20">
        <v>2</v>
      </c>
      <c r="AL11" s="72">
        <f>COUNTIF(G11:AK11,"1")*8+COUNTIF(G11:AK11,"2")*4+COUNTIF(G11:AK11,"3")*5+COUNTIF(G10:AK10,"О")*4+COUNTIF(G10:AK10,"Б")*4</f>
        <v>84</v>
      </c>
      <c r="AM11" s="72">
        <f>COUNTIF(G11:AK11,"1")+COUNTIF(G11:AK11,"2")+COUNTIF(G11:AK11,"3")</f>
        <v>16</v>
      </c>
      <c r="AN11" s="72">
        <f>COUNTIF(G11:AJ11,"1")*8+COUNTIF(G11:AJ11,"2")*8+COUNTIF(G11:AJ11,"3")*5</f>
        <v>120</v>
      </c>
      <c r="AO11" s="72">
        <f t="shared" ref="AO11" si="1">COUNTIF(F11:AJ11,"о")</f>
        <v>0</v>
      </c>
      <c r="AP11" s="72">
        <f t="shared" ref="AP11" si="2">COUNTIF(G11:AK11,"м")</f>
        <v>0</v>
      </c>
      <c r="AQ11" s="72">
        <f t="shared" ref="AQ11" si="3">COUNTIF(H11:AL11,"б")</f>
        <v>0</v>
      </c>
      <c r="AR11" s="72">
        <f t="shared" ref="AR11" si="4">COUNTIF(I11:AM11,"д")</f>
        <v>0</v>
      </c>
      <c r="AS11" s="72">
        <f t="shared" ref="AS11" si="5">COUNTIF(J11:AN11,"а")</f>
        <v>0</v>
      </c>
      <c r="AT11" s="72">
        <f t="shared" ref="AT11" si="6">COUNTIF(K11:AO11,"с")</f>
        <v>0</v>
      </c>
      <c r="AU11" s="72">
        <f t="shared" ref="AU11" si="7">COUNTIF(M11:AQ11,"о")</f>
        <v>0</v>
      </c>
      <c r="AV11" s="72">
        <f>AL11-AS5</f>
        <v>4</v>
      </c>
      <c r="AW11" s="72"/>
    </row>
    <row r="12" spans="1:49" s="49" customFormat="1" ht="19.5" thickBot="1" x14ac:dyDescent="0.35">
      <c r="A12" s="47">
        <v>3</v>
      </c>
      <c r="B12" s="47"/>
      <c r="C12" s="47"/>
      <c r="D12" s="47"/>
      <c r="E12" s="50"/>
      <c r="F12" s="47"/>
      <c r="G12" s="33"/>
      <c r="H12" s="46"/>
      <c r="I12" s="46"/>
      <c r="J12" s="33"/>
      <c r="K12" s="33"/>
      <c r="L12" s="21"/>
      <c r="M12" s="33"/>
      <c r="N12" s="33"/>
      <c r="O12" s="46"/>
      <c r="P12" s="46"/>
      <c r="Q12" s="33"/>
      <c r="R12" s="33"/>
      <c r="S12" s="33"/>
      <c r="T12" s="33"/>
      <c r="U12" s="33"/>
      <c r="V12" s="46"/>
      <c r="W12" s="46"/>
      <c r="X12" s="33"/>
      <c r="Y12" s="33"/>
      <c r="Z12" s="33"/>
      <c r="AA12" s="33"/>
      <c r="AB12" s="21"/>
      <c r="AC12" s="46"/>
      <c r="AD12" s="46"/>
      <c r="AE12" s="33"/>
      <c r="AF12" s="33"/>
      <c r="AG12" s="33"/>
      <c r="AH12" s="33"/>
      <c r="AI12" s="33"/>
      <c r="AJ12" s="19"/>
      <c r="AK12" s="33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</row>
    <row r="13" spans="1:49" s="49" customFormat="1" ht="19.5" thickBot="1" x14ac:dyDescent="0.35">
      <c r="A13" s="47">
        <v>4</v>
      </c>
      <c r="B13" s="47"/>
      <c r="C13" s="47"/>
      <c r="D13" s="47"/>
      <c r="E13" s="50"/>
      <c r="F13" s="47"/>
      <c r="G13" s="33"/>
      <c r="H13" s="46"/>
      <c r="I13" s="46"/>
      <c r="J13" s="33"/>
      <c r="K13" s="33"/>
      <c r="L13" s="21"/>
      <c r="M13" s="33"/>
      <c r="N13" s="33"/>
      <c r="O13" s="46"/>
      <c r="P13" s="46"/>
      <c r="Q13" s="33"/>
      <c r="R13" s="33"/>
      <c r="S13" s="33"/>
      <c r="T13" s="33"/>
      <c r="U13" s="33"/>
      <c r="V13" s="46"/>
      <c r="W13" s="46"/>
      <c r="X13" s="33"/>
      <c r="Y13" s="33"/>
      <c r="Z13" s="33"/>
      <c r="AA13" s="33"/>
      <c r="AB13" s="21"/>
      <c r="AC13" s="46"/>
      <c r="AD13" s="46"/>
      <c r="AE13" s="33"/>
      <c r="AF13" s="33"/>
      <c r="AG13" s="33"/>
      <c r="AH13" s="33"/>
      <c r="AI13" s="33"/>
      <c r="AJ13" s="19"/>
      <c r="AK13" s="33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</row>
    <row r="14" spans="1:49" s="49" customFormat="1" ht="19.5" thickBot="1" x14ac:dyDescent="0.35">
      <c r="A14" s="47">
        <v>5</v>
      </c>
      <c r="B14" s="47"/>
      <c r="C14" s="47"/>
      <c r="D14" s="47"/>
      <c r="E14" s="50"/>
      <c r="F14" s="47"/>
      <c r="G14" s="33"/>
      <c r="H14" s="46"/>
      <c r="I14" s="46"/>
      <c r="J14" s="33"/>
      <c r="K14" s="33"/>
      <c r="L14" s="21"/>
      <c r="M14" s="33"/>
      <c r="N14" s="33"/>
      <c r="O14" s="46"/>
      <c r="P14" s="46"/>
      <c r="Q14" s="33"/>
      <c r="R14" s="33"/>
      <c r="S14" s="33"/>
      <c r="T14" s="33"/>
      <c r="U14" s="33"/>
      <c r="V14" s="46"/>
      <c r="W14" s="46"/>
      <c r="X14" s="33"/>
      <c r="Y14" s="33"/>
      <c r="Z14" s="33"/>
      <c r="AA14" s="33"/>
      <c r="AB14" s="21"/>
      <c r="AC14" s="46"/>
      <c r="AD14" s="46"/>
      <c r="AE14" s="33"/>
      <c r="AF14" s="33"/>
      <c r="AG14" s="33"/>
      <c r="AH14" s="33"/>
      <c r="AI14" s="33"/>
      <c r="AJ14" s="19"/>
      <c r="AK14" s="33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</row>
    <row r="15" spans="1:49" s="49" customFormat="1" ht="19.5" thickBot="1" x14ac:dyDescent="0.35">
      <c r="A15" s="47">
        <v>14</v>
      </c>
      <c r="B15" s="47"/>
      <c r="C15" s="47"/>
      <c r="D15" s="47"/>
      <c r="E15" s="50"/>
      <c r="F15" s="47"/>
      <c r="G15" s="33"/>
      <c r="H15" s="46"/>
      <c r="I15" s="46"/>
      <c r="J15" s="33"/>
      <c r="K15" s="33"/>
      <c r="L15" s="21"/>
      <c r="M15" s="33"/>
      <c r="N15" s="33"/>
      <c r="O15" s="46"/>
      <c r="P15" s="46"/>
      <c r="Q15" s="33"/>
      <c r="R15" s="33"/>
      <c r="S15" s="33"/>
      <c r="T15" s="33"/>
      <c r="U15" s="33"/>
      <c r="V15" s="46"/>
      <c r="W15" s="46"/>
      <c r="X15" s="33"/>
      <c r="Y15" s="33"/>
      <c r="Z15" s="33"/>
      <c r="AA15" s="33"/>
      <c r="AB15" s="21"/>
      <c r="AC15" s="46"/>
      <c r="AD15" s="46"/>
      <c r="AE15" s="33"/>
      <c r="AF15" s="33"/>
      <c r="AG15" s="33"/>
      <c r="AH15" s="33"/>
      <c r="AI15" s="33"/>
      <c r="AJ15" s="19"/>
      <c r="AK15" s="33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</row>
    <row r="16" spans="1:49" s="49" customFormat="1" ht="19.5" thickBot="1" x14ac:dyDescent="0.35">
      <c r="A16" s="47">
        <v>15</v>
      </c>
      <c r="B16" s="47"/>
      <c r="C16" s="47"/>
      <c r="D16" s="47"/>
      <c r="E16" s="50"/>
      <c r="F16" s="47"/>
      <c r="G16" s="33"/>
      <c r="H16" s="46"/>
      <c r="I16" s="46"/>
      <c r="J16" s="33"/>
      <c r="K16" s="33"/>
      <c r="L16" s="21"/>
      <c r="M16" s="33"/>
      <c r="N16" s="33"/>
      <c r="O16" s="46"/>
      <c r="P16" s="46"/>
      <c r="Q16" s="33"/>
      <c r="R16" s="33"/>
      <c r="S16" s="33"/>
      <c r="T16" s="33"/>
      <c r="U16" s="33"/>
      <c r="V16" s="46"/>
      <c r="W16" s="46"/>
      <c r="X16" s="33"/>
      <c r="Y16" s="33"/>
      <c r="Z16" s="33"/>
      <c r="AA16" s="33"/>
      <c r="AB16" s="21"/>
      <c r="AC16" s="46"/>
      <c r="AD16" s="46"/>
      <c r="AE16" s="33"/>
      <c r="AF16" s="33"/>
      <c r="AG16" s="33"/>
      <c r="AH16" s="33"/>
      <c r="AI16" s="33"/>
      <c r="AJ16" s="19"/>
      <c r="AK16" s="33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</row>
    <row r="17" spans="1:49" s="49" customFormat="1" ht="19.5" thickBot="1" x14ac:dyDescent="0.35">
      <c r="A17" s="47">
        <v>16</v>
      </c>
      <c r="B17" s="47"/>
      <c r="C17" s="47"/>
      <c r="D17" s="47"/>
      <c r="E17" s="50"/>
      <c r="F17" s="47"/>
      <c r="G17" s="33"/>
      <c r="H17" s="46"/>
      <c r="I17" s="46"/>
      <c r="J17" s="33"/>
      <c r="K17" s="33"/>
      <c r="L17" s="21"/>
      <c r="M17" s="33"/>
      <c r="N17" s="33"/>
      <c r="O17" s="46"/>
      <c r="P17" s="46"/>
      <c r="Q17" s="33"/>
      <c r="R17" s="33"/>
      <c r="S17" s="33"/>
      <c r="T17" s="33"/>
      <c r="U17" s="33"/>
      <c r="V17" s="46"/>
      <c r="W17" s="46"/>
      <c r="X17" s="33"/>
      <c r="Y17" s="33"/>
      <c r="Z17" s="33"/>
      <c r="AA17" s="33"/>
      <c r="AB17" s="21"/>
      <c r="AC17" s="46"/>
      <c r="AD17" s="46"/>
      <c r="AE17" s="33"/>
      <c r="AF17" s="33"/>
      <c r="AG17" s="33"/>
      <c r="AH17" s="33"/>
      <c r="AI17" s="33"/>
      <c r="AJ17" s="19"/>
      <c r="AK17" s="33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</row>
    <row r="27" spans="1:49" ht="26.25" x14ac:dyDescent="0.4">
      <c r="B27" s="34" t="s">
        <v>33</v>
      </c>
    </row>
    <row r="29" spans="1:49" x14ac:dyDescent="0.25">
      <c r="B29" s="35" t="s">
        <v>70</v>
      </c>
      <c r="C29" s="35" t="s">
        <v>63</v>
      </c>
    </row>
    <row r="30" spans="1:49" x14ac:dyDescent="0.25">
      <c r="M30" s="35" t="s">
        <v>38</v>
      </c>
    </row>
    <row r="31" spans="1:49" x14ac:dyDescent="0.25">
      <c r="B31" s="35" t="s">
        <v>39</v>
      </c>
      <c r="C31" s="35">
        <v>8</v>
      </c>
      <c r="E31" s="35" t="s">
        <v>66</v>
      </c>
      <c r="M31" s="35" t="s">
        <v>43</v>
      </c>
    </row>
    <row r="32" spans="1:49" x14ac:dyDescent="0.25">
      <c r="B32" s="35" t="s">
        <v>71</v>
      </c>
      <c r="C32" s="35">
        <v>4</v>
      </c>
      <c r="E32" s="35" t="s">
        <v>97</v>
      </c>
      <c r="M32" s="35" t="s">
        <v>45</v>
      </c>
    </row>
    <row r="33" spans="2:14" x14ac:dyDescent="0.25">
      <c r="B33" s="35" t="s">
        <v>46</v>
      </c>
      <c r="C33" s="35">
        <v>5</v>
      </c>
      <c r="E33" s="35" t="s">
        <v>68</v>
      </c>
      <c r="M33" s="35" t="s">
        <v>49</v>
      </c>
    </row>
    <row r="34" spans="2:14" x14ac:dyDescent="0.25">
      <c r="M34" s="35" t="s">
        <v>73</v>
      </c>
    </row>
    <row r="35" spans="2:14" ht="15.75" thickBot="1" x14ac:dyDescent="0.3">
      <c r="C35" s="53"/>
    </row>
    <row r="36" spans="2:14" ht="15.75" thickBot="1" x14ac:dyDescent="0.3">
      <c r="M36" s="54"/>
      <c r="N36" s="55" t="s">
        <v>50</v>
      </c>
    </row>
    <row r="37" spans="2:14" ht="15.75" thickBot="1" x14ac:dyDescent="0.3"/>
    <row r="38" spans="2:14" ht="15.75" thickBot="1" x14ac:dyDescent="0.3">
      <c r="M38" s="52"/>
      <c r="N38" s="35" t="s">
        <v>53</v>
      </c>
    </row>
    <row r="41" spans="2:14" x14ac:dyDescent="0.25">
      <c r="M41" s="56"/>
    </row>
    <row r="42" spans="2:14" ht="15.75" thickBot="1" x14ac:dyDescent="0.3">
      <c r="M42" s="49"/>
    </row>
    <row r="43" spans="2:14" ht="15.75" thickBot="1" x14ac:dyDescent="0.3">
      <c r="M43" s="47"/>
    </row>
    <row r="44" spans="2:14" ht="15.75" thickBot="1" x14ac:dyDescent="0.3">
      <c r="M44" s="49"/>
    </row>
    <row r="45" spans="2:14" ht="15.75" thickBot="1" x14ac:dyDescent="0.3">
      <c r="M45" s="47"/>
    </row>
    <row r="46" spans="2:14" x14ac:dyDescent="0.25">
      <c r="M46" s="49"/>
    </row>
    <row r="47" spans="2:14" x14ac:dyDescent="0.25">
      <c r="M47" s="57"/>
      <c r="N47" s="55"/>
    </row>
    <row r="48" spans="2:14" x14ac:dyDescent="0.25">
      <c r="M48" s="55"/>
    </row>
  </sheetData>
  <mergeCells count="3">
    <mergeCell ref="G7:AJ7"/>
    <mergeCell ref="AL7:AM7"/>
    <mergeCell ref="AO7:AU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8"/>
  <sheetViews>
    <sheetView topLeftCell="A7" zoomScale="70" zoomScaleNormal="70" workbookViewId="0">
      <selection activeCell="I4" sqref="I4"/>
    </sheetView>
  </sheetViews>
  <sheetFormatPr defaultRowHeight="15" x14ac:dyDescent="0.25"/>
  <cols>
    <col min="1" max="1" width="9" style="35" customWidth="1"/>
    <col min="2" max="2" width="31.140625" style="35" customWidth="1"/>
    <col min="3" max="3" width="11.42578125" style="35" customWidth="1"/>
    <col min="4" max="4" width="11.28515625" style="35" customWidth="1"/>
    <col min="5" max="5" width="11" style="35" customWidth="1"/>
    <col min="6" max="6" width="26.85546875" style="35" customWidth="1"/>
    <col min="7" max="37" width="9.140625" style="35"/>
    <col min="38" max="38" width="14" style="35" customWidth="1"/>
    <col min="39" max="40" width="10.28515625" style="35" customWidth="1"/>
    <col min="41" max="42" width="11.85546875" style="35" customWidth="1"/>
    <col min="43" max="43" width="11.5703125" style="35" customWidth="1"/>
    <col min="44" max="16384" width="9.140625" style="35"/>
  </cols>
  <sheetData>
    <row r="1" spans="1:49" x14ac:dyDescent="0.25">
      <c r="A1" s="35" t="s">
        <v>0</v>
      </c>
    </row>
    <row r="2" spans="1:49" x14ac:dyDescent="0.25">
      <c r="I2" s="35" t="s">
        <v>1</v>
      </c>
      <c r="AP2" s="35" t="s">
        <v>2</v>
      </c>
    </row>
    <row r="3" spans="1:49" x14ac:dyDescent="0.25">
      <c r="I3" s="35" t="s">
        <v>75</v>
      </c>
    </row>
    <row r="4" spans="1:49" x14ac:dyDescent="0.25">
      <c r="AP4" s="35" t="s">
        <v>3</v>
      </c>
      <c r="AR4" s="35" t="s">
        <v>94</v>
      </c>
      <c r="AS4" s="35">
        <v>160</v>
      </c>
    </row>
    <row r="5" spans="1:49" ht="11.25" customHeight="1" x14ac:dyDescent="0.25"/>
    <row r="6" spans="1:49" ht="9" customHeight="1" x14ac:dyDescent="0.25"/>
    <row r="7" spans="1:49" ht="33" customHeight="1" thickBot="1" x14ac:dyDescent="0.3">
      <c r="A7" s="3" t="s">
        <v>4</v>
      </c>
      <c r="B7" s="3" t="s">
        <v>5</v>
      </c>
      <c r="C7" s="6"/>
      <c r="D7" s="6" t="s">
        <v>6</v>
      </c>
      <c r="E7" s="6" t="s">
        <v>7</v>
      </c>
      <c r="F7" s="3" t="s">
        <v>8</v>
      </c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3"/>
      <c r="AL7" s="76" t="s">
        <v>9</v>
      </c>
      <c r="AM7" s="76"/>
      <c r="AN7" s="5"/>
      <c r="AO7" s="77" t="s">
        <v>10</v>
      </c>
      <c r="AP7" s="77"/>
      <c r="AQ7" s="77"/>
      <c r="AR7" s="77"/>
      <c r="AS7" s="77"/>
      <c r="AT7" s="77"/>
      <c r="AU7" s="77"/>
      <c r="AV7" s="6"/>
      <c r="AW7" s="6"/>
    </row>
    <row r="8" spans="1:49" s="49" customFormat="1" ht="63" customHeight="1" thickBot="1" x14ac:dyDescent="0.3">
      <c r="A8" s="38"/>
      <c r="B8" s="38"/>
      <c r="C8" s="39" t="s">
        <v>11</v>
      </c>
      <c r="D8" s="39"/>
      <c r="E8" s="38"/>
      <c r="F8" s="38"/>
      <c r="G8" s="38">
        <v>1</v>
      </c>
      <c r="H8" s="45">
        <v>2</v>
      </c>
      <c r="I8" s="45">
        <v>3</v>
      </c>
      <c r="J8" s="38">
        <v>4</v>
      </c>
      <c r="K8" s="38">
        <v>5</v>
      </c>
      <c r="L8" s="10">
        <v>6</v>
      </c>
      <c r="M8" s="38">
        <v>7</v>
      </c>
      <c r="N8" s="38">
        <v>8</v>
      </c>
      <c r="O8" s="45">
        <v>9</v>
      </c>
      <c r="P8" s="45">
        <v>10</v>
      </c>
      <c r="Q8" s="38">
        <v>11</v>
      </c>
      <c r="R8" s="38">
        <v>12</v>
      </c>
      <c r="S8" s="38">
        <v>13</v>
      </c>
      <c r="T8" s="38">
        <v>14</v>
      </c>
      <c r="U8" s="38">
        <v>15</v>
      </c>
      <c r="V8" s="45">
        <v>16</v>
      </c>
      <c r="W8" s="45">
        <v>17</v>
      </c>
      <c r="X8" s="38">
        <v>18</v>
      </c>
      <c r="Y8" s="38">
        <v>19</v>
      </c>
      <c r="Z8" s="38">
        <v>20</v>
      </c>
      <c r="AA8" s="38">
        <v>21</v>
      </c>
      <c r="AB8" s="10">
        <v>22</v>
      </c>
      <c r="AC8" s="45">
        <v>23</v>
      </c>
      <c r="AD8" s="45">
        <v>24</v>
      </c>
      <c r="AE8" s="38">
        <v>25</v>
      </c>
      <c r="AF8" s="38">
        <v>26</v>
      </c>
      <c r="AG8" s="38">
        <v>27</v>
      </c>
      <c r="AH8" s="38">
        <v>28</v>
      </c>
      <c r="AI8" s="38">
        <v>29</v>
      </c>
      <c r="AJ8" s="9">
        <v>30</v>
      </c>
      <c r="AK8" s="38">
        <v>31</v>
      </c>
      <c r="AL8" s="39" t="s">
        <v>12</v>
      </c>
      <c r="AM8" s="39" t="s">
        <v>13</v>
      </c>
      <c r="AN8" s="40" t="s">
        <v>14</v>
      </c>
      <c r="AO8" s="41" t="s">
        <v>15</v>
      </c>
      <c r="AP8" s="41" t="s">
        <v>16</v>
      </c>
      <c r="AQ8" s="41" t="s">
        <v>17</v>
      </c>
      <c r="AR8" s="41" t="s">
        <v>18</v>
      </c>
      <c r="AS8" s="41" t="s">
        <v>19</v>
      </c>
      <c r="AT8" s="41" t="s">
        <v>20</v>
      </c>
      <c r="AU8" s="41" t="s">
        <v>21</v>
      </c>
      <c r="AV8" s="42" t="s">
        <v>22</v>
      </c>
      <c r="AW8" s="48" t="s">
        <v>74</v>
      </c>
    </row>
    <row r="9" spans="1:49" s="49" customFormat="1" ht="15.75" thickBot="1" x14ac:dyDescent="0.3">
      <c r="A9" s="47"/>
      <c r="B9" s="47"/>
      <c r="C9" s="47"/>
      <c r="D9" s="47"/>
      <c r="E9" s="50"/>
      <c r="F9" s="47"/>
      <c r="G9" s="47"/>
      <c r="H9" s="51"/>
      <c r="I9" s="51"/>
      <c r="J9" s="47"/>
      <c r="K9" s="47"/>
      <c r="L9" s="52"/>
      <c r="M9" s="47"/>
      <c r="N9" s="47"/>
      <c r="O9" s="51"/>
      <c r="P9" s="51"/>
      <c r="Q9" s="47"/>
      <c r="R9" s="47"/>
      <c r="S9" s="47"/>
      <c r="T9" s="47"/>
      <c r="U9" s="47"/>
      <c r="V9" s="51"/>
      <c r="W9" s="51"/>
      <c r="X9" s="47"/>
      <c r="Y9" s="47"/>
      <c r="Z9" s="47"/>
      <c r="AA9" s="47"/>
      <c r="AB9" s="52"/>
      <c r="AC9" s="51"/>
      <c r="AD9" s="51"/>
      <c r="AE9" s="47"/>
      <c r="AF9" s="47"/>
      <c r="AG9" s="47"/>
      <c r="AH9" s="47"/>
      <c r="AI9" s="47"/>
      <c r="AJ9" s="54"/>
      <c r="AK9" s="47"/>
      <c r="AL9" s="47"/>
      <c r="AM9" s="47"/>
      <c r="AN9" s="47"/>
      <c r="AO9" s="47" t="s">
        <v>23</v>
      </c>
      <c r="AP9" s="47" t="s">
        <v>24</v>
      </c>
      <c r="AQ9" s="47" t="s">
        <v>25</v>
      </c>
      <c r="AR9" s="47" t="s">
        <v>26</v>
      </c>
      <c r="AS9" s="47" t="s">
        <v>27</v>
      </c>
      <c r="AT9" s="47" t="s">
        <v>28</v>
      </c>
      <c r="AU9" s="47" t="s">
        <v>23</v>
      </c>
      <c r="AV9" s="47"/>
      <c r="AW9" s="47"/>
    </row>
    <row r="10" spans="1:49" s="71" customFormat="1" ht="19.5" thickBot="1" x14ac:dyDescent="0.35">
      <c r="A10" s="69">
        <v>1</v>
      </c>
      <c r="B10" s="69" t="s">
        <v>100</v>
      </c>
      <c r="C10" s="69">
        <v>8</v>
      </c>
      <c r="D10" s="69" t="s">
        <v>29</v>
      </c>
      <c r="E10" s="70" t="s">
        <v>90</v>
      </c>
      <c r="F10" s="69" t="s">
        <v>30</v>
      </c>
      <c r="G10" s="24">
        <v>1</v>
      </c>
      <c r="H10" s="46" t="s">
        <v>98</v>
      </c>
      <c r="I10" s="46" t="s">
        <v>98</v>
      </c>
      <c r="J10" s="24">
        <v>1</v>
      </c>
      <c r="K10" s="24">
        <v>1</v>
      </c>
      <c r="L10" s="21" t="s">
        <v>98</v>
      </c>
      <c r="M10" s="24">
        <v>1</v>
      </c>
      <c r="N10" s="24">
        <v>1</v>
      </c>
      <c r="O10" s="46" t="s">
        <v>98</v>
      </c>
      <c r="P10" s="46" t="s">
        <v>98</v>
      </c>
      <c r="Q10" s="24">
        <v>1</v>
      </c>
      <c r="R10" s="24">
        <v>1</v>
      </c>
      <c r="S10" s="24">
        <v>1</v>
      </c>
      <c r="T10" s="24">
        <v>1</v>
      </c>
      <c r="U10" s="24">
        <v>1</v>
      </c>
      <c r="V10" s="46" t="s">
        <v>98</v>
      </c>
      <c r="W10" s="46" t="s">
        <v>98</v>
      </c>
      <c r="X10" s="24" t="s">
        <v>23</v>
      </c>
      <c r="Y10" s="24" t="s">
        <v>23</v>
      </c>
      <c r="Z10" s="24" t="s">
        <v>23</v>
      </c>
      <c r="AA10" s="24" t="s">
        <v>23</v>
      </c>
      <c r="AB10" s="21" t="s">
        <v>98</v>
      </c>
      <c r="AC10" s="46" t="s">
        <v>98</v>
      </c>
      <c r="AD10" s="46" t="s">
        <v>98</v>
      </c>
      <c r="AE10" s="24">
        <v>1</v>
      </c>
      <c r="AF10" s="24">
        <v>1</v>
      </c>
      <c r="AG10" s="24">
        <v>1</v>
      </c>
      <c r="AH10" s="24">
        <v>1</v>
      </c>
      <c r="AI10" s="24">
        <v>1</v>
      </c>
      <c r="AJ10" s="46" t="s">
        <v>98</v>
      </c>
      <c r="AK10" s="24">
        <v>1</v>
      </c>
      <c r="AL10" s="69">
        <f>COUNTIF(G10:AK10,"1")*8+COUNTIF(G10:AK10,"2")*8+COUNTIF(G10:AK10,"3")*5+COUNTIF(G10:AK10,"О")*8+COUNTIF(G10:AK10,"Б")*8</f>
        <v>160</v>
      </c>
      <c r="AM10" s="69">
        <f>COUNTIF(G10:AK10,"1")+COUNTIF(G10:AK10,"2")+COUNTIF(G10:AK10,"3")</f>
        <v>16</v>
      </c>
      <c r="AN10" s="69">
        <f>COUNTIF(G10:AJ10,"1")*7+COUNTIF(G10:AJ10,"2")*8+COUNTIF(G10:AJ10,"3")*4.5</f>
        <v>105</v>
      </c>
      <c r="AO10" s="69">
        <f>COUNTIF(G10:AK10,"о")</f>
        <v>4</v>
      </c>
      <c r="AP10" s="69">
        <f>COUNTIF(G10:AL10,"М")</f>
        <v>0</v>
      </c>
      <c r="AQ10" s="69">
        <f>COUNTIF(G10:AK10,"Б")</f>
        <v>0</v>
      </c>
      <c r="AR10" s="69">
        <f>COUNTIF(G10:AK10,"Д")</f>
        <v>0</v>
      </c>
      <c r="AS10" s="69">
        <f>COUNTIF(G10:AK10,"А")</f>
        <v>0</v>
      </c>
      <c r="AT10" s="69">
        <f>COUNTIF(G10:AK10,"С")</f>
        <v>0</v>
      </c>
      <c r="AU10" s="69">
        <f>COUNTIF(G10:AK10,"О")</f>
        <v>4</v>
      </c>
      <c r="AV10" s="69">
        <f>AL10-AS4</f>
        <v>0</v>
      </c>
      <c r="AW10" s="69"/>
    </row>
    <row r="11" spans="1:49" s="71" customFormat="1" ht="19.5" thickBot="1" x14ac:dyDescent="0.35">
      <c r="A11" s="69">
        <v>2</v>
      </c>
      <c r="B11" s="69" t="s">
        <v>99</v>
      </c>
      <c r="C11" s="69">
        <v>8</v>
      </c>
      <c r="D11" s="69" t="s">
        <v>29</v>
      </c>
      <c r="E11" s="70" t="s">
        <v>90</v>
      </c>
      <c r="F11" s="69" t="s">
        <v>30</v>
      </c>
      <c r="G11" s="24">
        <v>1</v>
      </c>
      <c r="H11" s="46" t="s">
        <v>98</v>
      </c>
      <c r="I11" s="46" t="s">
        <v>98</v>
      </c>
      <c r="J11" s="24">
        <v>1</v>
      </c>
      <c r="K11" s="24">
        <v>1</v>
      </c>
      <c r="L11" s="21" t="s">
        <v>98</v>
      </c>
      <c r="M11" s="24">
        <v>1</v>
      </c>
      <c r="N11" s="24">
        <v>1</v>
      </c>
      <c r="O11" s="46" t="s">
        <v>98</v>
      </c>
      <c r="P11" s="46" t="s">
        <v>98</v>
      </c>
      <c r="Q11" s="24" t="s">
        <v>25</v>
      </c>
      <c r="R11" s="24" t="s">
        <v>25</v>
      </c>
      <c r="S11" s="24" t="s">
        <v>25</v>
      </c>
      <c r="T11" s="24" t="s">
        <v>25</v>
      </c>
      <c r="U11" s="24" t="s">
        <v>25</v>
      </c>
      <c r="V11" s="46" t="s">
        <v>98</v>
      </c>
      <c r="W11" s="46" t="s">
        <v>98</v>
      </c>
      <c r="X11" s="24">
        <v>1</v>
      </c>
      <c r="Y11" s="24">
        <v>1</v>
      </c>
      <c r="Z11" s="24">
        <v>1</v>
      </c>
      <c r="AA11" s="24">
        <v>1</v>
      </c>
      <c r="AB11" s="21" t="s">
        <v>98</v>
      </c>
      <c r="AC11" s="46" t="s">
        <v>98</v>
      </c>
      <c r="AD11" s="46" t="s">
        <v>98</v>
      </c>
      <c r="AE11" s="24">
        <v>1</v>
      </c>
      <c r="AF11" s="24">
        <v>1</v>
      </c>
      <c r="AG11" s="24">
        <v>1</v>
      </c>
      <c r="AH11" s="24">
        <v>1</v>
      </c>
      <c r="AI11" s="24">
        <v>1</v>
      </c>
      <c r="AJ11" s="46" t="s">
        <v>98</v>
      </c>
      <c r="AK11" s="24">
        <v>1</v>
      </c>
      <c r="AL11" s="69">
        <f>COUNTIF(G11:AK11,"1")*8+COUNTIF(G11:AK11,"2")*8+COUNTIF(G11:AK11,"3")*5+COUNTIF(G11:AK11,"О")*8+COUNTIF(G11:AK11,"Б")*8</f>
        <v>160</v>
      </c>
      <c r="AM11" s="69">
        <f>COUNTIF(G11:AK11,"1")+COUNTIF(G11:AK11,"2")+COUNTIF(G11:AK11,"3")</f>
        <v>15</v>
      </c>
      <c r="AN11" s="69">
        <f>COUNTIF(G11:AJ11,"1")*7+COUNTIF(G11:AJ11,"2")*8+COUNTIF(G11:AJ11,"3")*4.5</f>
        <v>98</v>
      </c>
      <c r="AO11" s="69">
        <f t="shared" ref="AO11:AO17" si="0">COUNTIF(G11:AK11,"о")</f>
        <v>0</v>
      </c>
      <c r="AP11" s="69">
        <f t="shared" ref="AP11:AP17" si="1">COUNTIF(G11:AL11,"М")</f>
        <v>0</v>
      </c>
      <c r="AQ11" s="69">
        <f t="shared" ref="AQ11:AQ17" si="2">COUNTIF(G11:AK11,"Б")</f>
        <v>5</v>
      </c>
      <c r="AR11" s="69">
        <f t="shared" ref="AR11:AR17" si="3">COUNTIF(G11:AK11,"Д")</f>
        <v>0</v>
      </c>
      <c r="AS11" s="69">
        <f t="shared" ref="AS11:AS17" si="4">COUNTIF(G11:AK11,"А")</f>
        <v>0</v>
      </c>
      <c r="AT11" s="69">
        <f t="shared" ref="AT11:AT17" si="5">COUNTIF(G11:AK11,"С")</f>
        <v>0</v>
      </c>
      <c r="AU11" s="69">
        <f t="shared" ref="AU11:AU17" si="6">COUNTIF(G11:AK11,"О")</f>
        <v>0</v>
      </c>
      <c r="AV11" s="69">
        <f>AL11-AS4</f>
        <v>0</v>
      </c>
      <c r="AW11" s="69"/>
    </row>
    <row r="12" spans="1:49" s="71" customFormat="1" ht="19.5" thickBot="1" x14ac:dyDescent="0.35">
      <c r="A12" s="69">
        <v>3</v>
      </c>
      <c r="B12" s="69"/>
      <c r="C12" s="69"/>
      <c r="D12" s="69"/>
      <c r="E12" s="70"/>
      <c r="F12" s="69"/>
      <c r="G12" s="24"/>
      <c r="H12" s="46"/>
      <c r="I12" s="46"/>
      <c r="J12" s="24"/>
      <c r="K12" s="24"/>
      <c r="L12" s="21"/>
      <c r="M12" s="24"/>
      <c r="N12" s="24"/>
      <c r="O12" s="46"/>
      <c r="P12" s="46"/>
      <c r="Q12" s="24"/>
      <c r="R12" s="24"/>
      <c r="S12" s="24"/>
      <c r="T12" s="24"/>
      <c r="U12" s="24"/>
      <c r="V12" s="46"/>
      <c r="W12" s="46"/>
      <c r="X12" s="24"/>
      <c r="Y12" s="24"/>
      <c r="Z12" s="24"/>
      <c r="AA12" s="24"/>
      <c r="AB12" s="21"/>
      <c r="AC12" s="46"/>
      <c r="AD12" s="46"/>
      <c r="AE12" s="24"/>
      <c r="AF12" s="24"/>
      <c r="AG12" s="24"/>
      <c r="AH12" s="24"/>
      <c r="AI12" s="24"/>
      <c r="AJ12" s="46"/>
      <c r="AK12" s="24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</row>
    <row r="13" spans="1:49" s="71" customFormat="1" ht="19.5" thickBot="1" x14ac:dyDescent="0.35">
      <c r="A13" s="69">
        <v>4</v>
      </c>
      <c r="B13" s="69"/>
      <c r="C13" s="69"/>
      <c r="D13" s="69"/>
      <c r="E13" s="70"/>
      <c r="F13" s="69"/>
      <c r="G13" s="24"/>
      <c r="H13" s="46"/>
      <c r="I13" s="46"/>
      <c r="J13" s="24"/>
      <c r="K13" s="24"/>
      <c r="L13" s="21"/>
      <c r="M13" s="24"/>
      <c r="N13" s="24"/>
      <c r="O13" s="46"/>
      <c r="P13" s="46"/>
      <c r="Q13" s="24"/>
      <c r="R13" s="24"/>
      <c r="S13" s="24"/>
      <c r="T13" s="24"/>
      <c r="U13" s="24"/>
      <c r="V13" s="46"/>
      <c r="W13" s="46"/>
      <c r="X13" s="24"/>
      <c r="Y13" s="24"/>
      <c r="Z13" s="24"/>
      <c r="AA13" s="24"/>
      <c r="AB13" s="21"/>
      <c r="AC13" s="46"/>
      <c r="AD13" s="46"/>
      <c r="AE13" s="24"/>
      <c r="AF13" s="24"/>
      <c r="AG13" s="24"/>
      <c r="AH13" s="24"/>
      <c r="AI13" s="24"/>
      <c r="AJ13" s="46"/>
      <c r="AK13" s="24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</row>
    <row r="14" spans="1:49" s="49" customFormat="1" ht="19.5" thickBot="1" x14ac:dyDescent="0.35">
      <c r="A14" s="47">
        <v>5</v>
      </c>
      <c r="B14" s="47"/>
      <c r="C14" s="47"/>
      <c r="D14" s="47"/>
      <c r="E14" s="50"/>
      <c r="F14" s="47"/>
      <c r="G14" s="33"/>
      <c r="H14" s="46"/>
      <c r="I14" s="46"/>
      <c r="J14" s="33"/>
      <c r="K14" s="33"/>
      <c r="L14" s="21"/>
      <c r="M14" s="33"/>
      <c r="N14" s="33"/>
      <c r="O14" s="46"/>
      <c r="P14" s="46"/>
      <c r="Q14" s="33"/>
      <c r="R14" s="33"/>
      <c r="S14" s="33"/>
      <c r="T14" s="33"/>
      <c r="U14" s="33"/>
      <c r="V14" s="46"/>
      <c r="W14" s="46"/>
      <c r="X14" s="33"/>
      <c r="Y14" s="33"/>
      <c r="Z14" s="33"/>
      <c r="AA14" s="33"/>
      <c r="AB14" s="21"/>
      <c r="AC14" s="46"/>
      <c r="AD14" s="46"/>
      <c r="AE14" s="33"/>
      <c r="AF14" s="33"/>
      <c r="AG14" s="33"/>
      <c r="AH14" s="33"/>
      <c r="AI14" s="33"/>
      <c r="AJ14" s="19"/>
      <c r="AK14" s="33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</row>
    <row r="15" spans="1:49" s="49" customFormat="1" ht="19.5" thickBot="1" x14ac:dyDescent="0.35">
      <c r="A15" s="47">
        <v>14</v>
      </c>
      <c r="B15" s="47"/>
      <c r="C15" s="47"/>
      <c r="D15" s="47"/>
      <c r="E15" s="50"/>
      <c r="F15" s="47"/>
      <c r="G15" s="33"/>
      <c r="H15" s="46"/>
      <c r="I15" s="46"/>
      <c r="J15" s="33"/>
      <c r="K15" s="33"/>
      <c r="L15" s="21"/>
      <c r="M15" s="33"/>
      <c r="N15" s="33"/>
      <c r="O15" s="46"/>
      <c r="P15" s="46"/>
      <c r="Q15" s="33"/>
      <c r="R15" s="33"/>
      <c r="S15" s="33"/>
      <c r="T15" s="33"/>
      <c r="U15" s="33"/>
      <c r="V15" s="46"/>
      <c r="W15" s="46"/>
      <c r="X15" s="33"/>
      <c r="Y15" s="33"/>
      <c r="Z15" s="33"/>
      <c r="AA15" s="33"/>
      <c r="AB15" s="21"/>
      <c r="AC15" s="46"/>
      <c r="AD15" s="46"/>
      <c r="AE15" s="33"/>
      <c r="AF15" s="33"/>
      <c r="AG15" s="33"/>
      <c r="AH15" s="33"/>
      <c r="AI15" s="33"/>
      <c r="AJ15" s="19"/>
      <c r="AK15" s="33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</row>
    <row r="16" spans="1:49" s="49" customFormat="1" ht="19.5" thickBot="1" x14ac:dyDescent="0.35">
      <c r="A16" s="47">
        <v>15</v>
      </c>
      <c r="B16" s="47"/>
      <c r="C16" s="47"/>
      <c r="D16" s="47"/>
      <c r="E16" s="50"/>
      <c r="F16" s="47"/>
      <c r="G16" s="33"/>
      <c r="H16" s="46"/>
      <c r="I16" s="46"/>
      <c r="J16" s="33"/>
      <c r="K16" s="33"/>
      <c r="L16" s="21"/>
      <c r="M16" s="33"/>
      <c r="N16" s="33"/>
      <c r="O16" s="46"/>
      <c r="P16" s="46"/>
      <c r="Q16" s="33"/>
      <c r="R16" s="33"/>
      <c r="S16" s="33"/>
      <c r="T16" s="33"/>
      <c r="U16" s="33"/>
      <c r="V16" s="46"/>
      <c r="W16" s="46"/>
      <c r="X16" s="33"/>
      <c r="Y16" s="33"/>
      <c r="Z16" s="33"/>
      <c r="AA16" s="33"/>
      <c r="AB16" s="21"/>
      <c r="AC16" s="46"/>
      <c r="AD16" s="46"/>
      <c r="AE16" s="33"/>
      <c r="AF16" s="33"/>
      <c r="AG16" s="33"/>
      <c r="AH16" s="33"/>
      <c r="AI16" s="33"/>
      <c r="AJ16" s="19"/>
      <c r="AK16" s="33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</row>
    <row r="17" spans="1:49" s="49" customFormat="1" ht="19.5" thickBot="1" x14ac:dyDescent="0.35">
      <c r="A17" s="47">
        <v>16</v>
      </c>
      <c r="B17" s="47"/>
      <c r="C17" s="47"/>
      <c r="D17" s="47"/>
      <c r="E17" s="50"/>
      <c r="F17" s="47"/>
      <c r="G17" s="33"/>
      <c r="H17" s="46"/>
      <c r="I17" s="46"/>
      <c r="J17" s="33"/>
      <c r="K17" s="33"/>
      <c r="L17" s="21"/>
      <c r="M17" s="33"/>
      <c r="N17" s="33"/>
      <c r="O17" s="46"/>
      <c r="P17" s="46"/>
      <c r="Q17" s="33"/>
      <c r="R17" s="33"/>
      <c r="S17" s="33"/>
      <c r="T17" s="33"/>
      <c r="U17" s="33"/>
      <c r="V17" s="46"/>
      <c r="W17" s="46"/>
      <c r="X17" s="33"/>
      <c r="Y17" s="33"/>
      <c r="Z17" s="33"/>
      <c r="AA17" s="33"/>
      <c r="AB17" s="21"/>
      <c r="AC17" s="46"/>
      <c r="AD17" s="46"/>
      <c r="AE17" s="33"/>
      <c r="AF17" s="33"/>
      <c r="AG17" s="33"/>
      <c r="AH17" s="33"/>
      <c r="AI17" s="33"/>
      <c r="AJ17" s="19"/>
      <c r="AK17" s="33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</row>
    <row r="27" spans="1:49" ht="26.25" x14ac:dyDescent="0.4">
      <c r="B27" s="34" t="s">
        <v>33</v>
      </c>
    </row>
    <row r="29" spans="1:49" x14ac:dyDescent="0.25">
      <c r="B29" s="35" t="s">
        <v>70</v>
      </c>
      <c r="C29" s="35" t="s">
        <v>63</v>
      </c>
    </row>
    <row r="30" spans="1:49" x14ac:dyDescent="0.25">
      <c r="M30" s="35" t="s">
        <v>38</v>
      </c>
    </row>
    <row r="31" spans="1:49" x14ac:dyDescent="0.25">
      <c r="B31" s="35" t="s">
        <v>39</v>
      </c>
      <c r="C31" s="35">
        <v>8</v>
      </c>
      <c r="E31" s="35" t="s">
        <v>66</v>
      </c>
      <c r="M31" s="35" t="s">
        <v>43</v>
      </c>
    </row>
    <row r="32" spans="1:49" x14ac:dyDescent="0.25">
      <c r="B32" s="35" t="s">
        <v>71</v>
      </c>
      <c r="C32" s="35">
        <v>8</v>
      </c>
      <c r="E32" s="35" t="s">
        <v>72</v>
      </c>
      <c r="M32" s="35" t="s">
        <v>45</v>
      </c>
    </row>
    <row r="33" spans="2:14" x14ac:dyDescent="0.25">
      <c r="B33" s="35" t="s">
        <v>46</v>
      </c>
      <c r="C33" s="35">
        <v>5</v>
      </c>
      <c r="E33" s="35" t="s">
        <v>68</v>
      </c>
      <c r="M33" s="35" t="s">
        <v>49</v>
      </c>
    </row>
    <row r="34" spans="2:14" x14ac:dyDescent="0.25">
      <c r="M34" s="35" t="s">
        <v>73</v>
      </c>
    </row>
    <row r="35" spans="2:14" ht="15.75" thickBot="1" x14ac:dyDescent="0.3">
      <c r="C35" s="53"/>
    </row>
    <row r="36" spans="2:14" ht="15.75" thickBot="1" x14ac:dyDescent="0.3">
      <c r="M36" s="54"/>
      <c r="N36" s="55" t="s">
        <v>50</v>
      </c>
    </row>
    <row r="37" spans="2:14" ht="15.75" thickBot="1" x14ac:dyDescent="0.3"/>
    <row r="38" spans="2:14" ht="15.75" thickBot="1" x14ac:dyDescent="0.3">
      <c r="M38" s="52"/>
      <c r="N38" s="35" t="s">
        <v>53</v>
      </c>
    </row>
    <row r="41" spans="2:14" x14ac:dyDescent="0.25">
      <c r="M41" s="56"/>
    </row>
    <row r="42" spans="2:14" ht="15.75" thickBot="1" x14ac:dyDescent="0.3">
      <c r="M42" s="49"/>
    </row>
    <row r="43" spans="2:14" ht="15.75" thickBot="1" x14ac:dyDescent="0.3">
      <c r="M43" s="47"/>
    </row>
    <row r="44" spans="2:14" ht="15.75" thickBot="1" x14ac:dyDescent="0.3">
      <c r="M44" s="49"/>
    </row>
    <row r="45" spans="2:14" ht="15.75" thickBot="1" x14ac:dyDescent="0.3">
      <c r="M45" s="47"/>
    </row>
    <row r="46" spans="2:14" x14ac:dyDescent="0.25">
      <c r="M46" s="49"/>
    </row>
    <row r="47" spans="2:14" x14ac:dyDescent="0.25">
      <c r="M47" s="57"/>
      <c r="N47" s="55"/>
    </row>
    <row r="48" spans="2:14" x14ac:dyDescent="0.25">
      <c r="M48" s="55"/>
    </row>
  </sheetData>
  <mergeCells count="3">
    <mergeCell ref="G7:AJ7"/>
    <mergeCell ref="AL7:AM7"/>
    <mergeCell ref="AO7:AU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8"/>
  <sheetViews>
    <sheetView zoomScale="70" zoomScaleNormal="70" workbookViewId="0">
      <selection activeCell="I4" sqref="I4"/>
    </sheetView>
  </sheetViews>
  <sheetFormatPr defaultRowHeight="15" x14ac:dyDescent="0.25"/>
  <cols>
    <col min="1" max="1" width="9" customWidth="1"/>
    <col min="2" max="2" width="31.140625" customWidth="1"/>
    <col min="3" max="3" width="11.42578125" customWidth="1"/>
    <col min="4" max="4" width="11.28515625" customWidth="1"/>
    <col min="5" max="5" width="22.42578125" customWidth="1"/>
    <col min="6" max="6" width="26.85546875" customWidth="1"/>
    <col min="38" max="38" width="14" customWidth="1"/>
    <col min="39" max="40" width="10.28515625" customWidth="1"/>
    <col min="41" max="42" width="11.85546875" customWidth="1"/>
    <col min="43" max="43" width="14.5703125" customWidth="1"/>
  </cols>
  <sheetData>
    <row r="1" spans="1:49" x14ac:dyDescent="0.25">
      <c r="A1" t="s">
        <v>0</v>
      </c>
    </row>
    <row r="2" spans="1:49" x14ac:dyDescent="0.25">
      <c r="I2" t="s">
        <v>1</v>
      </c>
      <c r="AP2" t="s">
        <v>2</v>
      </c>
    </row>
    <row r="3" spans="1:49" x14ac:dyDescent="0.25">
      <c r="I3" t="s">
        <v>75</v>
      </c>
    </row>
    <row r="4" spans="1:49" x14ac:dyDescent="0.25">
      <c r="AP4" t="s">
        <v>3</v>
      </c>
      <c r="AS4">
        <v>160</v>
      </c>
    </row>
    <row r="5" spans="1:49" ht="11.25" customHeight="1" x14ac:dyDescent="0.25"/>
    <row r="6" spans="1:49" ht="9" customHeight="1" x14ac:dyDescent="0.25"/>
    <row r="7" spans="1:49" ht="33" customHeight="1" thickBot="1" x14ac:dyDescent="0.3">
      <c r="A7" s="1" t="s">
        <v>4</v>
      </c>
      <c r="B7" s="1" t="s">
        <v>5</v>
      </c>
      <c r="C7" s="2"/>
      <c r="D7" s="2" t="s">
        <v>6</v>
      </c>
      <c r="E7" s="2" t="s">
        <v>7</v>
      </c>
      <c r="F7" s="1" t="s">
        <v>8</v>
      </c>
      <c r="G7" s="75" t="s">
        <v>78</v>
      </c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3"/>
      <c r="AL7" s="76" t="s">
        <v>9</v>
      </c>
      <c r="AM7" s="76"/>
      <c r="AN7" s="5"/>
      <c r="AO7" s="77" t="s">
        <v>10</v>
      </c>
      <c r="AP7" s="77"/>
      <c r="AQ7" s="77"/>
      <c r="AR7" s="77"/>
      <c r="AS7" s="77"/>
      <c r="AT7" s="77"/>
      <c r="AU7" s="77"/>
      <c r="AV7" s="2"/>
      <c r="AW7" s="2"/>
    </row>
    <row r="8" spans="1:49" s="43" customFormat="1" ht="63" customHeight="1" thickBot="1" x14ac:dyDescent="0.3">
      <c r="A8" s="38"/>
      <c r="B8" s="38"/>
      <c r="C8" s="39" t="s">
        <v>11</v>
      </c>
      <c r="D8" s="39"/>
      <c r="E8" s="38"/>
      <c r="F8" s="38"/>
      <c r="G8" s="38">
        <v>1</v>
      </c>
      <c r="H8" s="45">
        <v>2</v>
      </c>
      <c r="I8" s="45">
        <v>3</v>
      </c>
      <c r="J8" s="38">
        <v>4</v>
      </c>
      <c r="K8" s="38">
        <v>5</v>
      </c>
      <c r="L8" s="10">
        <v>6</v>
      </c>
      <c r="M8" s="38">
        <v>7</v>
      </c>
      <c r="N8" s="38">
        <v>8</v>
      </c>
      <c r="O8" s="45">
        <v>9</v>
      </c>
      <c r="P8" s="45">
        <v>10</v>
      </c>
      <c r="Q8" s="38">
        <v>11</v>
      </c>
      <c r="R8" s="38">
        <v>12</v>
      </c>
      <c r="S8" s="38">
        <v>13</v>
      </c>
      <c r="T8" s="38">
        <v>14</v>
      </c>
      <c r="U8" s="38">
        <v>15</v>
      </c>
      <c r="V8" s="45">
        <v>16</v>
      </c>
      <c r="W8" s="45">
        <v>17</v>
      </c>
      <c r="X8" s="38">
        <v>18</v>
      </c>
      <c r="Y8" s="38">
        <v>19</v>
      </c>
      <c r="Z8" s="38">
        <v>20</v>
      </c>
      <c r="AA8" s="38">
        <v>21</v>
      </c>
      <c r="AB8" s="10">
        <v>22</v>
      </c>
      <c r="AC8" s="45">
        <v>23</v>
      </c>
      <c r="AD8" s="45">
        <v>24</v>
      </c>
      <c r="AE8" s="38">
        <v>25</v>
      </c>
      <c r="AF8" s="38">
        <v>26</v>
      </c>
      <c r="AG8" s="38">
        <v>27</v>
      </c>
      <c r="AH8" s="38">
        <v>28</v>
      </c>
      <c r="AI8" s="38">
        <v>29</v>
      </c>
      <c r="AJ8" s="45">
        <v>30</v>
      </c>
      <c r="AK8" s="58">
        <v>31</v>
      </c>
      <c r="AL8" s="39" t="s">
        <v>12</v>
      </c>
      <c r="AM8" s="39" t="s">
        <v>13</v>
      </c>
      <c r="AN8" s="40" t="s">
        <v>14</v>
      </c>
      <c r="AO8" s="41" t="s">
        <v>15</v>
      </c>
      <c r="AP8" s="41" t="s">
        <v>16</v>
      </c>
      <c r="AQ8" s="41" t="s">
        <v>17</v>
      </c>
      <c r="AR8" s="41" t="s">
        <v>18</v>
      </c>
      <c r="AS8" s="41" t="s">
        <v>19</v>
      </c>
      <c r="AT8" s="41" t="s">
        <v>20</v>
      </c>
      <c r="AU8" s="41" t="s">
        <v>21</v>
      </c>
      <c r="AV8" s="42" t="s">
        <v>22</v>
      </c>
      <c r="AW8" s="38"/>
    </row>
    <row r="9" spans="1:49" s="43" customFormat="1" ht="15.75" thickBot="1" x14ac:dyDescent="0.3">
      <c r="A9" s="32"/>
      <c r="B9" s="32"/>
      <c r="C9" s="32"/>
      <c r="D9" s="32"/>
      <c r="E9" s="44"/>
      <c r="F9" s="32"/>
      <c r="G9" s="32"/>
      <c r="H9" s="59"/>
      <c r="I9" s="59"/>
      <c r="J9" s="32"/>
      <c r="K9" s="32"/>
      <c r="L9" s="17"/>
      <c r="M9" s="32"/>
      <c r="N9" s="32"/>
      <c r="O9" s="59"/>
      <c r="P9" s="59"/>
      <c r="Q9" s="32"/>
      <c r="R9" s="32"/>
      <c r="S9" s="32"/>
      <c r="T9" s="32"/>
      <c r="U9" s="32"/>
      <c r="V9" s="59"/>
      <c r="W9" s="59"/>
      <c r="X9" s="32"/>
      <c r="Y9" s="32"/>
      <c r="Z9" s="32"/>
      <c r="AA9" s="32"/>
      <c r="AB9" s="17"/>
      <c r="AC9" s="59"/>
      <c r="AD9" s="59"/>
      <c r="AE9" s="32"/>
      <c r="AF9" s="32"/>
      <c r="AG9" s="32"/>
      <c r="AH9" s="32"/>
      <c r="AI9" s="32"/>
      <c r="AJ9" s="59"/>
      <c r="AK9" s="32"/>
      <c r="AL9" s="32"/>
      <c r="AM9" s="32"/>
      <c r="AN9" s="32"/>
      <c r="AO9" s="32" t="s">
        <v>23</v>
      </c>
      <c r="AP9" s="32" t="s">
        <v>24</v>
      </c>
      <c r="AQ9" s="32" t="s">
        <v>25</v>
      </c>
      <c r="AR9" s="32" t="s">
        <v>26</v>
      </c>
      <c r="AS9" s="32" t="s">
        <v>27</v>
      </c>
      <c r="AT9" s="32" t="s">
        <v>28</v>
      </c>
      <c r="AU9" s="32"/>
      <c r="AV9" s="32"/>
      <c r="AW9" s="32"/>
    </row>
    <row r="10" spans="1:49" s="29" customFormat="1" ht="19.5" thickBot="1" x14ac:dyDescent="0.35">
      <c r="A10" s="26">
        <v>1</v>
      </c>
      <c r="B10" s="26" t="s">
        <v>101</v>
      </c>
      <c r="C10" s="26">
        <v>8</v>
      </c>
      <c r="D10" s="26" t="s">
        <v>31</v>
      </c>
      <c r="E10" s="27" t="s">
        <v>91</v>
      </c>
      <c r="F10" s="26" t="s">
        <v>30</v>
      </c>
      <c r="G10" s="28">
        <v>1</v>
      </c>
      <c r="H10" s="46" t="s">
        <v>98</v>
      </c>
      <c r="I10" s="46" t="s">
        <v>98</v>
      </c>
      <c r="J10" s="28" t="s">
        <v>98</v>
      </c>
      <c r="K10" s="28" t="s">
        <v>98</v>
      </c>
      <c r="L10" s="21" t="s">
        <v>98</v>
      </c>
      <c r="M10" s="28">
        <v>1</v>
      </c>
      <c r="N10" s="28">
        <v>1</v>
      </c>
      <c r="O10" s="46" t="s">
        <v>98</v>
      </c>
      <c r="P10" s="46" t="s">
        <v>98</v>
      </c>
      <c r="Q10" s="28">
        <v>1</v>
      </c>
      <c r="R10" s="28">
        <v>1</v>
      </c>
      <c r="S10" s="28">
        <v>1</v>
      </c>
      <c r="T10" s="28">
        <v>1</v>
      </c>
      <c r="U10" s="28">
        <v>1</v>
      </c>
      <c r="V10" s="46" t="s">
        <v>98</v>
      </c>
      <c r="W10" s="46" t="s">
        <v>98</v>
      </c>
      <c r="X10" s="28">
        <v>1</v>
      </c>
      <c r="Y10" s="28">
        <v>1</v>
      </c>
      <c r="Z10" s="28">
        <v>1</v>
      </c>
      <c r="AA10" s="28">
        <v>1</v>
      </c>
      <c r="AB10" s="21" t="s">
        <v>98</v>
      </c>
      <c r="AC10" s="46" t="s">
        <v>98</v>
      </c>
      <c r="AD10" s="46" t="s">
        <v>98</v>
      </c>
      <c r="AE10" s="28">
        <v>1</v>
      </c>
      <c r="AF10" s="28">
        <v>1</v>
      </c>
      <c r="AG10" s="28">
        <v>1</v>
      </c>
      <c r="AH10" s="28">
        <v>1</v>
      </c>
      <c r="AI10" s="28">
        <v>1</v>
      </c>
      <c r="AJ10" s="46" t="s">
        <v>98</v>
      </c>
      <c r="AK10" s="28">
        <v>1</v>
      </c>
      <c r="AL10" s="26">
        <f>COUNTIF(G10:AK10,"1")*9+COUNTIF(G10:AK10,"2")*8+COUNTIF(G10:AK10,"3")*10+COUNTIF(G10:AK10,"О")*8+COUNTIF(G10:AK10,"Б")*8</f>
        <v>162</v>
      </c>
      <c r="AM10" s="26">
        <f>COUNTIF(G10:AK10,"1")+COUNTIF(G10:AK10,"2")+COUNTIF(G10:AK10,"3")</f>
        <v>18</v>
      </c>
      <c r="AN10" s="26">
        <f>COUNTIF(G10:AK10,"1")*9+COUNTIF(G10:AK10,"2")*8+COUNTIF(G10:AK10,"3")*10</f>
        <v>162</v>
      </c>
      <c r="AO10" s="26">
        <f>COUNTIF(G10:AK10,"о")</f>
        <v>0</v>
      </c>
      <c r="AP10" s="26">
        <f>COUNTIF(G10:AK10,"м")</f>
        <v>0</v>
      </c>
      <c r="AQ10" s="26">
        <f>COUNTIF(G10:AK10,"б")</f>
        <v>0</v>
      </c>
      <c r="AR10" s="26">
        <f>COUNTIF(G10:AK10,"д")</f>
        <v>0</v>
      </c>
      <c r="AS10" s="26">
        <f>COUNTIF(G10:AK10,"а")</f>
        <v>0</v>
      </c>
      <c r="AT10" s="26">
        <f>COUNTIF(G10:AK10,"с")</f>
        <v>0</v>
      </c>
      <c r="AU10" s="26">
        <f>COUNTIF(G10:AK10,"о")</f>
        <v>0</v>
      </c>
      <c r="AV10" s="26">
        <f>AL10-AS4</f>
        <v>2</v>
      </c>
      <c r="AW10" s="26"/>
    </row>
    <row r="11" spans="1:49" s="29" customFormat="1" ht="19.5" thickBot="1" x14ac:dyDescent="0.35">
      <c r="A11" s="26">
        <v>2</v>
      </c>
      <c r="B11" s="26" t="s">
        <v>102</v>
      </c>
      <c r="C11" s="26">
        <v>8</v>
      </c>
      <c r="D11" s="26" t="s">
        <v>31</v>
      </c>
      <c r="E11" s="27" t="s">
        <v>103</v>
      </c>
      <c r="F11" s="26" t="s">
        <v>30</v>
      </c>
      <c r="G11" s="28">
        <v>1</v>
      </c>
      <c r="H11" s="46" t="s">
        <v>98</v>
      </c>
      <c r="I11" s="46" t="s">
        <v>98</v>
      </c>
      <c r="J11" s="28">
        <v>1</v>
      </c>
      <c r="K11" s="28">
        <v>1</v>
      </c>
      <c r="L11" s="21" t="s">
        <v>98</v>
      </c>
      <c r="M11" s="28">
        <v>1</v>
      </c>
      <c r="N11" s="28">
        <v>1</v>
      </c>
      <c r="O11" s="46" t="s">
        <v>98</v>
      </c>
      <c r="P11" s="46" t="s">
        <v>98</v>
      </c>
      <c r="Q11" s="28">
        <v>1</v>
      </c>
      <c r="R11" s="28" t="s">
        <v>98</v>
      </c>
      <c r="S11" s="28" t="s">
        <v>98</v>
      </c>
      <c r="T11" s="28" t="s">
        <v>98</v>
      </c>
      <c r="U11" s="28">
        <v>1</v>
      </c>
      <c r="V11" s="46" t="s">
        <v>98</v>
      </c>
      <c r="W11" s="46" t="s">
        <v>98</v>
      </c>
      <c r="X11" s="28">
        <v>1</v>
      </c>
      <c r="Y11" s="28">
        <v>1</v>
      </c>
      <c r="Z11" s="28">
        <v>1</v>
      </c>
      <c r="AA11" s="28">
        <v>1</v>
      </c>
      <c r="AB11" s="21" t="s">
        <v>98</v>
      </c>
      <c r="AC11" s="46" t="s">
        <v>98</v>
      </c>
      <c r="AD11" s="46" t="s">
        <v>98</v>
      </c>
      <c r="AE11" s="28">
        <v>1</v>
      </c>
      <c r="AF11" s="28">
        <v>1</v>
      </c>
      <c r="AG11" s="28">
        <v>1</v>
      </c>
      <c r="AH11" s="28">
        <v>1</v>
      </c>
      <c r="AI11" s="28">
        <v>1</v>
      </c>
      <c r="AJ11" s="46" t="s">
        <v>98</v>
      </c>
      <c r="AK11" s="28">
        <v>1</v>
      </c>
      <c r="AL11" s="26">
        <f>COUNTIF(G11:AK11,"1")*9+COUNTIF(G11:AK11,"2")*8+COUNTIF(G11:AK11,"3")*10+COUNTIF(G11:AK11,"О")*8+COUNTIF(G11:AK11,"Б")*8</f>
        <v>153</v>
      </c>
      <c r="AM11" s="26">
        <f t="shared" ref="AM11:AM13" si="0">COUNTIF(G11:AK11,"1")+COUNTIF(G11:AK11,"2")+COUNTIF(G11:AK11,"3")</f>
        <v>17</v>
      </c>
      <c r="AN11" s="26">
        <f t="shared" ref="AN11:AN13" si="1">COUNTIF(G11:AK11,"1")*9+COUNTIF(G11:AK11,"2")*8+COUNTIF(G11:AK11,"3")*10</f>
        <v>153</v>
      </c>
      <c r="AO11" s="26">
        <f t="shared" ref="AO11:AO18" si="2">COUNTIF(G11:AK11,"о")</f>
        <v>0</v>
      </c>
      <c r="AP11" s="26">
        <f t="shared" ref="AP11:AP18" si="3">COUNTIF(G11:AK11,"м")</f>
        <v>0</v>
      </c>
      <c r="AQ11" s="26">
        <f t="shared" ref="AQ11:AQ18" si="4">COUNTIF(G11:AK11,"б")</f>
        <v>0</v>
      </c>
      <c r="AR11" s="26">
        <f t="shared" ref="AR11:AR18" si="5">COUNTIF(G11:AK11,"д")</f>
        <v>0</v>
      </c>
      <c r="AS11" s="26">
        <f t="shared" ref="AS11:AS18" si="6">COUNTIF(G11:AK11,"а")</f>
        <v>0</v>
      </c>
      <c r="AT11" s="26">
        <f t="shared" ref="AT11:AT18" si="7">COUNTIF(G11:AK11,"с")</f>
        <v>0</v>
      </c>
      <c r="AU11" s="26">
        <f t="shared" ref="AU11:AU18" si="8">COUNTIF(G11:AK11,"о")</f>
        <v>0</v>
      </c>
      <c r="AV11" s="26">
        <f>AL11-AS4</f>
        <v>-7</v>
      </c>
      <c r="AW11" s="26"/>
    </row>
    <row r="12" spans="1:49" s="29" customFormat="1" ht="19.5" thickBot="1" x14ac:dyDescent="0.35">
      <c r="A12" s="26">
        <v>3</v>
      </c>
      <c r="B12" s="26"/>
      <c r="C12" s="26"/>
      <c r="D12" s="26"/>
      <c r="E12" s="27"/>
      <c r="F12" s="26"/>
      <c r="G12" s="28"/>
      <c r="H12" s="46"/>
      <c r="I12" s="46"/>
      <c r="J12" s="28"/>
      <c r="K12" s="28"/>
      <c r="L12" s="21"/>
      <c r="M12" s="28"/>
      <c r="N12" s="28"/>
      <c r="O12" s="46"/>
      <c r="P12" s="46"/>
      <c r="Q12" s="28"/>
      <c r="R12" s="28"/>
      <c r="S12" s="28"/>
      <c r="T12" s="28"/>
      <c r="U12" s="28"/>
      <c r="V12" s="46"/>
      <c r="W12" s="46"/>
      <c r="X12" s="28"/>
      <c r="Y12" s="28"/>
      <c r="Z12" s="28"/>
      <c r="AA12" s="28"/>
      <c r="AB12" s="21"/>
      <c r="AC12" s="46"/>
      <c r="AD12" s="46"/>
      <c r="AE12" s="28"/>
      <c r="AF12" s="28"/>
      <c r="AG12" s="28"/>
      <c r="AH12" s="28"/>
      <c r="AI12" s="28"/>
      <c r="AJ12" s="46"/>
      <c r="AK12" s="28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</row>
    <row r="13" spans="1:49" s="43" customFormat="1" ht="19.5" thickBot="1" x14ac:dyDescent="0.35">
      <c r="A13" s="32">
        <v>4</v>
      </c>
      <c r="B13" s="32"/>
      <c r="C13" s="32"/>
      <c r="D13" s="32"/>
      <c r="E13" s="44"/>
      <c r="F13" s="32"/>
      <c r="G13" s="33"/>
      <c r="H13" s="46"/>
      <c r="I13" s="46"/>
      <c r="J13" s="33"/>
      <c r="K13" s="33"/>
      <c r="L13" s="21"/>
      <c r="M13" s="33"/>
      <c r="N13" s="33"/>
      <c r="O13" s="46"/>
      <c r="P13" s="46"/>
      <c r="Q13" s="33"/>
      <c r="R13" s="33"/>
      <c r="S13" s="33"/>
      <c r="T13" s="33"/>
      <c r="U13" s="33"/>
      <c r="V13" s="46"/>
      <c r="W13" s="46"/>
      <c r="X13" s="33"/>
      <c r="Y13" s="33"/>
      <c r="Z13" s="33"/>
      <c r="AA13" s="33"/>
      <c r="AB13" s="21"/>
      <c r="AC13" s="46"/>
      <c r="AD13" s="46"/>
      <c r="AE13" s="33"/>
      <c r="AF13" s="33"/>
      <c r="AG13" s="33"/>
      <c r="AH13" s="33"/>
      <c r="AI13" s="33"/>
      <c r="AJ13" s="46"/>
      <c r="AK13" s="33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</row>
    <row r="14" spans="1:49" s="43" customFormat="1" ht="19.5" thickBot="1" x14ac:dyDescent="0.35">
      <c r="A14" s="32">
        <v>5</v>
      </c>
      <c r="B14" s="32"/>
      <c r="C14" s="32"/>
      <c r="D14" s="32"/>
      <c r="E14" s="44"/>
      <c r="F14" s="32"/>
      <c r="G14" s="33"/>
      <c r="H14" s="46"/>
      <c r="I14" s="46"/>
      <c r="J14" s="33"/>
      <c r="K14" s="33"/>
      <c r="L14" s="21"/>
      <c r="M14" s="33"/>
      <c r="N14" s="33"/>
      <c r="O14" s="46"/>
      <c r="P14" s="46"/>
      <c r="Q14" s="33"/>
      <c r="R14" s="33"/>
      <c r="S14" s="33"/>
      <c r="T14" s="33"/>
      <c r="U14" s="33"/>
      <c r="V14" s="46"/>
      <c r="W14" s="46"/>
      <c r="X14" s="33"/>
      <c r="Y14" s="33"/>
      <c r="Z14" s="33"/>
      <c r="AA14" s="33"/>
      <c r="AB14" s="21"/>
      <c r="AC14" s="46"/>
      <c r="AD14" s="46"/>
      <c r="AE14" s="33"/>
      <c r="AF14" s="33"/>
      <c r="AG14" s="33"/>
      <c r="AH14" s="33"/>
      <c r="AI14" s="33"/>
      <c r="AJ14" s="46"/>
      <c r="AK14" s="33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</row>
    <row r="15" spans="1:49" s="43" customFormat="1" ht="19.5" thickBot="1" x14ac:dyDescent="0.35">
      <c r="A15" s="32">
        <v>6</v>
      </c>
      <c r="B15" s="32"/>
      <c r="C15" s="32"/>
      <c r="D15" s="32"/>
      <c r="E15" s="44"/>
      <c r="F15" s="32"/>
      <c r="G15" s="33"/>
      <c r="H15" s="46"/>
      <c r="I15" s="46"/>
      <c r="J15" s="33"/>
      <c r="K15" s="33"/>
      <c r="L15" s="21"/>
      <c r="M15" s="33"/>
      <c r="N15" s="33"/>
      <c r="O15" s="46"/>
      <c r="P15" s="46"/>
      <c r="Q15" s="33"/>
      <c r="R15" s="33"/>
      <c r="S15" s="33"/>
      <c r="T15" s="33"/>
      <c r="U15" s="33"/>
      <c r="V15" s="46"/>
      <c r="W15" s="46"/>
      <c r="X15" s="33"/>
      <c r="Y15" s="33"/>
      <c r="Z15" s="33"/>
      <c r="AA15" s="33"/>
      <c r="AB15" s="21"/>
      <c r="AC15" s="46"/>
      <c r="AD15" s="46"/>
      <c r="AE15" s="33"/>
      <c r="AF15" s="33"/>
      <c r="AG15" s="33"/>
      <c r="AH15" s="33"/>
      <c r="AI15" s="33"/>
      <c r="AJ15" s="46"/>
      <c r="AK15" s="33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</row>
    <row r="16" spans="1:49" ht="19.5" thickBot="1" x14ac:dyDescent="0.35">
      <c r="A16" s="14">
        <v>7</v>
      </c>
      <c r="B16" s="14"/>
      <c r="C16" s="14"/>
      <c r="D16" s="14"/>
      <c r="E16" s="15"/>
      <c r="F16" s="14"/>
      <c r="G16" s="33"/>
      <c r="H16" s="46"/>
      <c r="I16" s="46"/>
      <c r="J16" s="31"/>
      <c r="K16" s="31"/>
      <c r="L16" s="21"/>
      <c r="M16" s="31"/>
      <c r="N16" s="33"/>
      <c r="O16" s="46"/>
      <c r="P16" s="46"/>
      <c r="Q16" s="31"/>
      <c r="R16" s="31"/>
      <c r="S16" s="31"/>
      <c r="T16" s="33"/>
      <c r="U16" s="33"/>
      <c r="V16" s="46"/>
      <c r="W16" s="46"/>
      <c r="X16" s="31"/>
      <c r="Y16" s="31"/>
      <c r="Z16" s="31"/>
      <c r="AA16" s="31"/>
      <c r="AB16" s="21"/>
      <c r="AC16" s="46"/>
      <c r="AD16" s="46"/>
      <c r="AE16" s="31"/>
      <c r="AF16" s="31"/>
      <c r="AG16" s="31"/>
      <c r="AH16" s="31"/>
      <c r="AI16" s="19"/>
      <c r="AJ16" s="46"/>
      <c r="AK16" s="31"/>
      <c r="AL16" s="14"/>
      <c r="AM16" s="14"/>
      <c r="AN16" s="14"/>
      <c r="AO16" s="32"/>
      <c r="AP16" s="32"/>
      <c r="AQ16" s="32"/>
      <c r="AR16" s="32"/>
      <c r="AS16" s="32"/>
      <c r="AT16" s="32"/>
      <c r="AU16" s="32"/>
      <c r="AV16" s="32"/>
      <c r="AW16" s="14"/>
    </row>
    <row r="17" spans="1:49" ht="19.5" thickBot="1" x14ac:dyDescent="0.35">
      <c r="A17" s="14">
        <v>8</v>
      </c>
      <c r="B17" s="14"/>
      <c r="C17" s="14"/>
      <c r="D17" s="14"/>
      <c r="E17" s="15"/>
      <c r="F17" s="14"/>
      <c r="G17" s="31"/>
      <c r="H17" s="46"/>
      <c r="I17" s="46"/>
      <c r="J17" s="31"/>
      <c r="K17" s="31"/>
      <c r="L17" s="21"/>
      <c r="M17" s="31"/>
      <c r="N17" s="31"/>
      <c r="O17" s="46"/>
      <c r="P17" s="46"/>
      <c r="Q17" s="31"/>
      <c r="R17" s="31"/>
      <c r="S17" s="31"/>
      <c r="T17" s="31"/>
      <c r="U17" s="31"/>
      <c r="V17" s="46"/>
      <c r="W17" s="46"/>
      <c r="X17" s="31"/>
      <c r="Y17" s="31"/>
      <c r="Z17" s="31"/>
      <c r="AA17" s="31"/>
      <c r="AB17" s="21"/>
      <c r="AC17" s="46"/>
      <c r="AD17" s="46"/>
      <c r="AE17" s="31"/>
      <c r="AF17" s="31"/>
      <c r="AG17" s="31"/>
      <c r="AH17" s="31"/>
      <c r="AI17" s="31"/>
      <c r="AJ17" s="46"/>
      <c r="AK17" s="31"/>
      <c r="AL17" s="14"/>
      <c r="AM17" s="14"/>
      <c r="AN17" s="14"/>
      <c r="AO17" s="32"/>
      <c r="AP17" s="32"/>
      <c r="AQ17" s="32"/>
      <c r="AR17" s="32"/>
      <c r="AS17" s="32"/>
      <c r="AT17" s="32"/>
      <c r="AU17" s="32"/>
      <c r="AV17" s="32"/>
      <c r="AW17" s="14"/>
    </row>
    <row r="18" spans="1:49" ht="19.5" thickBot="1" x14ac:dyDescent="0.35">
      <c r="A18" s="14">
        <v>9</v>
      </c>
      <c r="B18" s="14"/>
      <c r="C18" s="14"/>
      <c r="D18" s="14"/>
      <c r="E18" s="15"/>
      <c r="F18" s="14"/>
      <c r="G18" s="31"/>
      <c r="H18" s="46"/>
      <c r="I18" s="46"/>
      <c r="J18" s="31"/>
      <c r="K18" s="31"/>
      <c r="L18" s="21"/>
      <c r="M18" s="31"/>
      <c r="N18" s="31"/>
      <c r="O18" s="46"/>
      <c r="P18" s="46"/>
      <c r="Q18" s="31"/>
      <c r="R18" s="31"/>
      <c r="S18" s="31"/>
      <c r="T18" s="31"/>
      <c r="U18" s="31"/>
      <c r="V18" s="46"/>
      <c r="W18" s="46"/>
      <c r="X18" s="31"/>
      <c r="Y18" s="31"/>
      <c r="Z18" s="31"/>
      <c r="AA18" s="31"/>
      <c r="AB18" s="21"/>
      <c r="AC18" s="46"/>
      <c r="AD18" s="46"/>
      <c r="AE18" s="31"/>
      <c r="AF18" s="31"/>
      <c r="AG18" s="31"/>
      <c r="AH18" s="31"/>
      <c r="AI18" s="31"/>
      <c r="AJ18" s="46"/>
      <c r="AK18" s="31"/>
      <c r="AL18" s="14"/>
      <c r="AM18" s="14"/>
      <c r="AN18" s="14"/>
      <c r="AO18" s="32"/>
      <c r="AP18" s="32"/>
      <c r="AQ18" s="32"/>
      <c r="AR18" s="32"/>
      <c r="AS18" s="32"/>
      <c r="AT18" s="32"/>
      <c r="AU18" s="32"/>
      <c r="AV18" s="32"/>
      <c r="AW18" s="14"/>
    </row>
    <row r="28" spans="1:49" ht="26.25" x14ac:dyDescent="0.4">
      <c r="B28" s="34" t="s">
        <v>33</v>
      </c>
    </row>
    <row r="30" spans="1:49" x14ac:dyDescent="0.25">
      <c r="B30" s="35" t="s">
        <v>34</v>
      </c>
      <c r="C30" s="35" t="s">
        <v>35</v>
      </c>
      <c r="E30" t="s">
        <v>36</v>
      </c>
      <c r="F30" t="s">
        <v>37</v>
      </c>
    </row>
    <row r="31" spans="1:49" x14ac:dyDescent="0.25">
      <c r="M31" t="s">
        <v>38</v>
      </c>
    </row>
    <row r="32" spans="1:49" x14ac:dyDescent="0.25">
      <c r="B32" t="s">
        <v>39</v>
      </c>
      <c r="C32" t="s">
        <v>40</v>
      </c>
      <c r="E32" t="s">
        <v>76</v>
      </c>
      <c r="F32" t="s">
        <v>42</v>
      </c>
      <c r="M32" t="s">
        <v>43</v>
      </c>
    </row>
    <row r="33" spans="2:14" x14ac:dyDescent="0.25">
      <c r="B33" t="s">
        <v>44</v>
      </c>
      <c r="C33" t="s">
        <v>56</v>
      </c>
      <c r="E33" t="s">
        <v>41</v>
      </c>
      <c r="F33" t="s">
        <v>42</v>
      </c>
      <c r="M33" t="s">
        <v>45</v>
      </c>
    </row>
    <row r="34" spans="2:14" x14ac:dyDescent="0.25">
      <c r="B34" t="s">
        <v>46</v>
      </c>
      <c r="C34" t="s">
        <v>47</v>
      </c>
      <c r="E34" t="s">
        <v>77</v>
      </c>
      <c r="F34" t="s">
        <v>48</v>
      </c>
      <c r="M34" t="s">
        <v>49</v>
      </c>
    </row>
    <row r="36" spans="2:14" ht="15.75" thickBot="1" x14ac:dyDescent="0.3">
      <c r="C36" s="36"/>
    </row>
    <row r="37" spans="2:14" ht="15.75" thickBot="1" x14ac:dyDescent="0.3">
      <c r="M37" s="16"/>
      <c r="N37" s="37" t="s">
        <v>50</v>
      </c>
    </row>
    <row r="38" spans="2:14" ht="15.75" thickBot="1" x14ac:dyDescent="0.3"/>
    <row r="39" spans="2:14" ht="15.75" thickBot="1" x14ac:dyDescent="0.3">
      <c r="H39" s="17"/>
      <c r="I39" t="s">
        <v>53</v>
      </c>
    </row>
    <row r="41" spans="2:14" ht="15.75" thickBot="1" x14ac:dyDescent="0.3"/>
    <row r="42" spans="2:14" ht="15.75" thickBot="1" x14ac:dyDescent="0.3">
      <c r="H42" s="18"/>
      <c r="I42" t="s">
        <v>57</v>
      </c>
    </row>
    <row r="43" spans="2:14" ht="15.75" thickBot="1" x14ac:dyDescent="0.3"/>
    <row r="44" spans="2:14" ht="15.75" thickBot="1" x14ac:dyDescent="0.3">
      <c r="H44" s="23"/>
      <c r="I44" t="s">
        <v>60</v>
      </c>
    </row>
    <row r="45" spans="2:14" ht="15.75" thickBot="1" x14ac:dyDescent="0.3"/>
    <row r="46" spans="2:14" ht="15.75" thickBot="1" x14ac:dyDescent="0.3">
      <c r="H46" s="26"/>
      <c r="I46" t="s">
        <v>61</v>
      </c>
    </row>
    <row r="47" spans="2:14" ht="15.75" thickBot="1" x14ac:dyDescent="0.3"/>
    <row r="48" spans="2:14" ht="15.75" thickBot="1" x14ac:dyDescent="0.3">
      <c r="H48" s="30"/>
      <c r="I48" t="s">
        <v>64</v>
      </c>
    </row>
  </sheetData>
  <mergeCells count="3">
    <mergeCell ref="G7:AJ7"/>
    <mergeCell ref="AL7:AM7"/>
    <mergeCell ref="AO7:AU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9"/>
  <sheetViews>
    <sheetView topLeftCell="A24" workbookViewId="0">
      <selection activeCell="I4" sqref="I4"/>
    </sheetView>
  </sheetViews>
  <sheetFormatPr defaultRowHeight="15" x14ac:dyDescent="0.25"/>
  <cols>
    <col min="1" max="1" width="9" customWidth="1"/>
    <col min="2" max="2" width="31.140625" customWidth="1"/>
    <col min="3" max="3" width="11.42578125" customWidth="1"/>
    <col min="4" max="4" width="11.28515625" customWidth="1"/>
    <col min="5" max="5" width="22.42578125" customWidth="1"/>
    <col min="6" max="6" width="26.85546875" customWidth="1"/>
    <col min="38" max="38" width="14" customWidth="1"/>
    <col min="39" max="40" width="10.28515625" customWidth="1"/>
    <col min="41" max="42" width="11.85546875" customWidth="1"/>
    <col min="43" max="43" width="14.5703125" customWidth="1"/>
  </cols>
  <sheetData>
    <row r="1" spans="1:49" x14ac:dyDescent="0.25">
      <c r="A1" t="s">
        <v>0</v>
      </c>
    </row>
    <row r="2" spans="1:49" x14ac:dyDescent="0.25">
      <c r="I2" t="s">
        <v>1</v>
      </c>
      <c r="AP2" t="s">
        <v>2</v>
      </c>
    </row>
    <row r="3" spans="1:49" x14ac:dyDescent="0.25">
      <c r="I3" t="s">
        <v>75</v>
      </c>
    </row>
    <row r="4" spans="1:49" x14ac:dyDescent="0.25">
      <c r="AP4" t="s">
        <v>3</v>
      </c>
      <c r="AS4">
        <v>160</v>
      </c>
    </row>
    <row r="5" spans="1:49" ht="11.25" customHeight="1" x14ac:dyDescent="0.25"/>
    <row r="6" spans="1:49" ht="9" customHeight="1" x14ac:dyDescent="0.25"/>
    <row r="7" spans="1:49" ht="33" customHeight="1" thickBot="1" x14ac:dyDescent="0.3">
      <c r="A7" s="3" t="s">
        <v>4</v>
      </c>
      <c r="B7" s="3" t="s">
        <v>5</v>
      </c>
      <c r="C7" s="6"/>
      <c r="D7" s="6" t="s">
        <v>6</v>
      </c>
      <c r="E7" s="6" t="s">
        <v>7</v>
      </c>
      <c r="F7" s="3" t="s">
        <v>8</v>
      </c>
      <c r="G7" s="75" t="s">
        <v>78</v>
      </c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3"/>
      <c r="AL7" s="76" t="s">
        <v>9</v>
      </c>
      <c r="AM7" s="76"/>
      <c r="AN7" s="5"/>
      <c r="AO7" s="77" t="s">
        <v>10</v>
      </c>
      <c r="AP7" s="77"/>
      <c r="AQ7" s="77"/>
      <c r="AR7" s="77"/>
      <c r="AS7" s="77"/>
      <c r="AT7" s="77"/>
      <c r="AU7" s="77"/>
      <c r="AV7" s="6"/>
      <c r="AW7" s="6"/>
    </row>
    <row r="8" spans="1:49" s="43" customFormat="1" ht="63" customHeight="1" thickBot="1" x14ac:dyDescent="0.3">
      <c r="A8" s="38"/>
      <c r="B8" s="38"/>
      <c r="C8" s="39" t="s">
        <v>11</v>
      </c>
      <c r="D8" s="39"/>
      <c r="E8" s="38"/>
      <c r="F8" s="38"/>
      <c r="G8" s="38">
        <v>1</v>
      </c>
      <c r="H8" s="45">
        <v>2</v>
      </c>
      <c r="I8" s="45">
        <v>3</v>
      </c>
      <c r="J8" s="38">
        <v>4</v>
      </c>
      <c r="K8" s="38">
        <v>5</v>
      </c>
      <c r="L8" s="10">
        <v>6</v>
      </c>
      <c r="M8" s="38">
        <v>7</v>
      </c>
      <c r="N8" s="38">
        <v>8</v>
      </c>
      <c r="O8" s="45">
        <v>9</v>
      </c>
      <c r="P8" s="45">
        <v>10</v>
      </c>
      <c r="Q8" s="38">
        <v>11</v>
      </c>
      <c r="R8" s="38">
        <v>12</v>
      </c>
      <c r="S8" s="38">
        <v>13</v>
      </c>
      <c r="T8" s="38">
        <v>14</v>
      </c>
      <c r="U8" s="38">
        <v>15</v>
      </c>
      <c r="V8" s="45">
        <v>16</v>
      </c>
      <c r="W8" s="45">
        <v>17</v>
      </c>
      <c r="X8" s="38">
        <v>18</v>
      </c>
      <c r="Y8" s="38">
        <v>19</v>
      </c>
      <c r="Z8" s="38">
        <v>20</v>
      </c>
      <c r="AA8" s="38">
        <v>21</v>
      </c>
      <c r="AB8" s="10">
        <v>22</v>
      </c>
      <c r="AC8" s="45">
        <v>23</v>
      </c>
      <c r="AD8" s="45">
        <v>24</v>
      </c>
      <c r="AE8" s="38">
        <v>25</v>
      </c>
      <c r="AF8" s="38">
        <v>26</v>
      </c>
      <c r="AG8" s="38">
        <v>27</v>
      </c>
      <c r="AH8" s="38">
        <v>28</v>
      </c>
      <c r="AI8" s="38">
        <v>29</v>
      </c>
      <c r="AJ8" s="45">
        <v>30</v>
      </c>
      <c r="AK8" s="58">
        <v>31</v>
      </c>
      <c r="AL8" s="39" t="s">
        <v>12</v>
      </c>
      <c r="AM8" s="39" t="s">
        <v>13</v>
      </c>
      <c r="AN8" s="40" t="s">
        <v>14</v>
      </c>
      <c r="AO8" s="41" t="s">
        <v>15</v>
      </c>
      <c r="AP8" s="41" t="s">
        <v>16</v>
      </c>
      <c r="AQ8" s="41" t="s">
        <v>17</v>
      </c>
      <c r="AR8" s="41" t="s">
        <v>18</v>
      </c>
      <c r="AS8" s="41" t="s">
        <v>19</v>
      </c>
      <c r="AT8" s="41" t="s">
        <v>20</v>
      </c>
      <c r="AU8" s="41" t="s">
        <v>21</v>
      </c>
      <c r="AV8" s="42" t="s">
        <v>22</v>
      </c>
      <c r="AW8" s="38"/>
    </row>
    <row r="9" spans="1:49" s="43" customFormat="1" ht="15.75" thickBot="1" x14ac:dyDescent="0.3">
      <c r="A9" s="32"/>
      <c r="B9" s="32"/>
      <c r="C9" s="32"/>
      <c r="D9" s="32"/>
      <c r="E9" s="44"/>
      <c r="F9" s="32"/>
      <c r="G9" s="32"/>
      <c r="H9" s="59"/>
      <c r="I9" s="59"/>
      <c r="J9" s="32"/>
      <c r="K9" s="32"/>
      <c r="L9" s="17"/>
      <c r="M9" s="32"/>
      <c r="N9" s="32"/>
      <c r="O9" s="59"/>
      <c r="P9" s="59"/>
      <c r="Q9" s="32"/>
      <c r="R9" s="32"/>
      <c r="S9" s="32"/>
      <c r="T9" s="32"/>
      <c r="U9" s="32"/>
      <c r="V9" s="59"/>
      <c r="W9" s="59"/>
      <c r="X9" s="32"/>
      <c r="Y9" s="32"/>
      <c r="Z9" s="32"/>
      <c r="AA9" s="32"/>
      <c r="AB9" s="17"/>
      <c r="AC9" s="59"/>
      <c r="AD9" s="59"/>
      <c r="AE9" s="32"/>
      <c r="AF9" s="32"/>
      <c r="AG9" s="32"/>
      <c r="AH9" s="32"/>
      <c r="AI9" s="32"/>
      <c r="AJ9" s="59"/>
      <c r="AK9" s="32"/>
      <c r="AL9" s="32"/>
      <c r="AM9" s="32"/>
      <c r="AN9" s="32"/>
      <c r="AO9" s="32" t="s">
        <v>23</v>
      </c>
      <c r="AP9" s="32" t="s">
        <v>24</v>
      </c>
      <c r="AQ9" s="32" t="s">
        <v>25</v>
      </c>
      <c r="AR9" s="32" t="s">
        <v>26</v>
      </c>
      <c r="AS9" s="32" t="s">
        <v>27</v>
      </c>
      <c r="AT9" s="32" t="s">
        <v>28</v>
      </c>
      <c r="AU9" s="32"/>
      <c r="AV9" s="32"/>
      <c r="AW9" s="32"/>
    </row>
    <row r="10" spans="1:49" s="63" customFormat="1" ht="19.5" thickBot="1" x14ac:dyDescent="0.35">
      <c r="A10" s="60">
        <v>1</v>
      </c>
      <c r="B10" s="60" t="s">
        <v>104</v>
      </c>
      <c r="C10" s="60">
        <v>8</v>
      </c>
      <c r="D10" s="60" t="s">
        <v>32</v>
      </c>
      <c r="E10" s="61" t="s">
        <v>93</v>
      </c>
      <c r="F10" s="60" t="s">
        <v>30</v>
      </c>
      <c r="G10" s="62">
        <v>1</v>
      </c>
      <c r="H10" s="46" t="s">
        <v>98</v>
      </c>
      <c r="I10" s="46" t="s">
        <v>98</v>
      </c>
      <c r="J10" s="62">
        <v>1</v>
      </c>
      <c r="K10" s="62">
        <v>1</v>
      </c>
      <c r="L10" s="21" t="s">
        <v>98</v>
      </c>
      <c r="M10" s="62">
        <v>1</v>
      </c>
      <c r="N10" s="62">
        <v>1</v>
      </c>
      <c r="O10" s="46" t="s">
        <v>98</v>
      </c>
      <c r="P10" s="46" t="s">
        <v>98</v>
      </c>
      <c r="Q10" s="62">
        <v>1</v>
      </c>
      <c r="R10" s="62">
        <v>1</v>
      </c>
      <c r="S10" s="62">
        <v>1</v>
      </c>
      <c r="T10" s="62">
        <v>1</v>
      </c>
      <c r="U10" s="62">
        <v>1</v>
      </c>
      <c r="V10" s="46" t="s">
        <v>98</v>
      </c>
      <c r="W10" s="46" t="s">
        <v>98</v>
      </c>
      <c r="X10" s="62" t="s">
        <v>98</v>
      </c>
      <c r="Y10" s="62" t="s">
        <v>98</v>
      </c>
      <c r="Z10" s="62">
        <v>1</v>
      </c>
      <c r="AA10" s="62">
        <v>1</v>
      </c>
      <c r="AB10" s="21" t="s">
        <v>98</v>
      </c>
      <c r="AC10" s="46" t="s">
        <v>98</v>
      </c>
      <c r="AD10" s="46" t="s">
        <v>98</v>
      </c>
      <c r="AE10" s="62" t="s">
        <v>23</v>
      </c>
      <c r="AF10" s="62" t="s">
        <v>23</v>
      </c>
      <c r="AG10" s="62">
        <v>1</v>
      </c>
      <c r="AH10" s="62">
        <v>1</v>
      </c>
      <c r="AI10" s="62">
        <v>1</v>
      </c>
      <c r="AJ10" s="46" t="s">
        <v>98</v>
      </c>
      <c r="AK10" s="62">
        <v>1</v>
      </c>
      <c r="AL10" s="60">
        <f>COUNTIF(G10:AK10,"1")*9+COUNTIF(G10:AK10,"2")*8+COUNTIF(G10:AK10,"3")*10+COUNTIF(G10:AK10,"О")*8+COUNTIF(G10:AK10,"Б")*8</f>
        <v>160</v>
      </c>
      <c r="AM10" s="60">
        <f>COUNTIF(G10:AK10,"1")+COUNTIF(G10:AK10,"2")+COUNTIF(G10:AK10,"3")</f>
        <v>16</v>
      </c>
      <c r="AN10" s="60">
        <f>COUNTIF(G10:AK10,"1")*9+COUNTIF(G10:AK10,"2")*8+COUNTIF(G10:AK10,"3")*10</f>
        <v>144</v>
      </c>
      <c r="AO10" s="60">
        <f>COUNTIF(G10:AK10,"о")</f>
        <v>2</v>
      </c>
      <c r="AP10" s="60">
        <f>COUNTIF(G10:AK10,"м")</f>
        <v>0</v>
      </c>
      <c r="AQ10" s="60">
        <f>COUNTIF(G10:AK10,"б")</f>
        <v>0</v>
      </c>
      <c r="AR10" s="60">
        <f>COUNTIF(G10:AK10,"д")</f>
        <v>0</v>
      </c>
      <c r="AS10" s="60">
        <f>COUNTIF(G10:AK10,"а")</f>
        <v>0</v>
      </c>
      <c r="AT10" s="60">
        <f>COUNTIF(G10:AK10,"с")</f>
        <v>0</v>
      </c>
      <c r="AU10" s="60">
        <f>COUNTIF(G10:AK10,"о")</f>
        <v>2</v>
      </c>
      <c r="AV10" s="60">
        <f>AL10-AS4</f>
        <v>0</v>
      </c>
      <c r="AW10" s="60"/>
    </row>
    <row r="11" spans="1:49" s="63" customFormat="1" ht="19.5" thickBot="1" x14ac:dyDescent="0.35">
      <c r="A11" s="60">
        <v>2</v>
      </c>
      <c r="B11" s="60" t="s">
        <v>105</v>
      </c>
      <c r="C11" s="60">
        <v>8</v>
      </c>
      <c r="D11" s="60" t="s">
        <v>32</v>
      </c>
      <c r="E11" s="61" t="s">
        <v>93</v>
      </c>
      <c r="F11" s="60" t="s">
        <v>30</v>
      </c>
      <c r="G11" s="62">
        <v>1</v>
      </c>
      <c r="H11" s="46" t="s">
        <v>98</v>
      </c>
      <c r="I11" s="46" t="s">
        <v>98</v>
      </c>
      <c r="J11" s="62">
        <v>1</v>
      </c>
      <c r="K11" s="62">
        <v>1</v>
      </c>
      <c r="L11" s="21" t="s">
        <v>98</v>
      </c>
      <c r="M11" s="62">
        <v>1</v>
      </c>
      <c r="N11" s="62">
        <v>1</v>
      </c>
      <c r="O11" s="46" t="s">
        <v>98</v>
      </c>
      <c r="P11" s="46" t="s">
        <v>98</v>
      </c>
      <c r="Q11" s="62">
        <v>1</v>
      </c>
      <c r="R11" s="62">
        <v>3</v>
      </c>
      <c r="S11" s="62">
        <v>3</v>
      </c>
      <c r="T11" s="62">
        <v>3</v>
      </c>
      <c r="U11" s="62">
        <v>1</v>
      </c>
      <c r="V11" s="46" t="s">
        <v>98</v>
      </c>
      <c r="W11" s="46" t="s">
        <v>98</v>
      </c>
      <c r="X11" s="62">
        <v>2</v>
      </c>
      <c r="Y11" s="62">
        <v>2</v>
      </c>
      <c r="Z11" s="62">
        <v>2</v>
      </c>
      <c r="AA11" s="62">
        <v>2</v>
      </c>
      <c r="AB11" s="21" t="s">
        <v>98</v>
      </c>
      <c r="AC11" s="46" t="s">
        <v>98</v>
      </c>
      <c r="AD11" s="46" t="s">
        <v>98</v>
      </c>
      <c r="AE11" s="62">
        <v>1</v>
      </c>
      <c r="AF11" s="62">
        <v>1</v>
      </c>
      <c r="AG11" s="62" t="s">
        <v>23</v>
      </c>
      <c r="AH11" s="62" t="s">
        <v>23</v>
      </c>
      <c r="AI11" s="62" t="s">
        <v>23</v>
      </c>
      <c r="AJ11" s="46" t="s">
        <v>98</v>
      </c>
      <c r="AK11" s="62">
        <v>1</v>
      </c>
      <c r="AL11" s="60">
        <f>COUNTIF(G11:AK11,"1")*9+COUNTIF(G11:AK11,"2")*8+COUNTIF(G11:AK11,"3")*10+COUNTIF(G11:AK11,"О")*8+COUNTIF(G11:AK11,"Б")*8</f>
        <v>176</v>
      </c>
      <c r="AM11" s="60">
        <f t="shared" ref="AM11:AM19" si="0">COUNTIF(G11:AK11,"1")+COUNTIF(G11:AK11,"2")+COUNTIF(G11:AK11,"3")</f>
        <v>17</v>
      </c>
      <c r="AN11" s="60">
        <f t="shared" ref="AN11:AN19" si="1">COUNTIF(G11:AK11,"1")*9+COUNTIF(G11:AK11,"2")*8+COUNTIF(G11:AK11,"3")*10</f>
        <v>152</v>
      </c>
      <c r="AO11" s="60">
        <f t="shared" ref="AO11:AO19" si="2">COUNTIF(G11:AK11,"о")</f>
        <v>3</v>
      </c>
      <c r="AP11" s="60">
        <f t="shared" ref="AP11:AP19" si="3">COUNTIF(G11:AK11,"м")</f>
        <v>0</v>
      </c>
      <c r="AQ11" s="60">
        <f t="shared" ref="AQ11:AQ19" si="4">COUNTIF(G11:AK11,"б")</f>
        <v>0</v>
      </c>
      <c r="AR11" s="60">
        <f t="shared" ref="AR11:AR19" si="5">COUNTIF(G11:AK11,"д")</f>
        <v>0</v>
      </c>
      <c r="AS11" s="60">
        <f t="shared" ref="AS11:AS19" si="6">COUNTIF(G11:AK11,"а")</f>
        <v>0</v>
      </c>
      <c r="AT11" s="60">
        <f t="shared" ref="AT11:AT19" si="7">COUNTIF(G11:AK11,"с")</f>
        <v>0</v>
      </c>
      <c r="AU11" s="60">
        <f t="shared" ref="AU11:AU19" si="8">COUNTIF(G11:AK11,"о")</f>
        <v>3</v>
      </c>
      <c r="AV11" s="60">
        <f>AL11-AS4</f>
        <v>16</v>
      </c>
      <c r="AW11" s="60"/>
    </row>
    <row r="12" spans="1:49" s="63" customFormat="1" ht="19.5" thickBot="1" x14ac:dyDescent="0.35">
      <c r="A12" s="60">
        <v>3</v>
      </c>
      <c r="B12" s="60"/>
      <c r="C12" s="60"/>
      <c r="D12" s="60"/>
      <c r="E12" s="61"/>
      <c r="F12" s="60"/>
      <c r="G12" s="62"/>
      <c r="H12" s="46"/>
      <c r="I12" s="46"/>
      <c r="J12" s="62"/>
      <c r="K12" s="62"/>
      <c r="L12" s="21"/>
      <c r="M12" s="62"/>
      <c r="N12" s="62"/>
      <c r="O12" s="46"/>
      <c r="P12" s="46"/>
      <c r="Q12" s="62"/>
      <c r="R12" s="62"/>
      <c r="S12" s="62"/>
      <c r="T12" s="62"/>
      <c r="U12" s="62"/>
      <c r="V12" s="46"/>
      <c r="W12" s="46"/>
      <c r="X12" s="62"/>
      <c r="Y12" s="62"/>
      <c r="Z12" s="62"/>
      <c r="AA12" s="62"/>
      <c r="AB12" s="21"/>
      <c r="AC12" s="46"/>
      <c r="AD12" s="46"/>
      <c r="AE12" s="62"/>
      <c r="AF12" s="62"/>
      <c r="AG12" s="62"/>
      <c r="AH12" s="62"/>
      <c r="AI12" s="62"/>
      <c r="AJ12" s="46"/>
      <c r="AK12" s="62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</row>
    <row r="13" spans="1:49" s="63" customFormat="1" ht="19.5" thickBot="1" x14ac:dyDescent="0.35">
      <c r="A13" s="60">
        <v>4</v>
      </c>
      <c r="B13" s="60"/>
      <c r="C13" s="60"/>
      <c r="D13" s="60"/>
      <c r="E13" s="61"/>
      <c r="F13" s="60"/>
      <c r="G13" s="62"/>
      <c r="H13" s="46"/>
      <c r="I13" s="46"/>
      <c r="J13" s="62"/>
      <c r="K13" s="62"/>
      <c r="L13" s="21"/>
      <c r="M13" s="62"/>
      <c r="N13" s="62"/>
      <c r="O13" s="46"/>
      <c r="P13" s="46"/>
      <c r="Q13" s="62"/>
      <c r="R13" s="62"/>
      <c r="S13" s="62"/>
      <c r="T13" s="62"/>
      <c r="U13" s="62"/>
      <c r="V13" s="46"/>
      <c r="W13" s="46"/>
      <c r="X13" s="62"/>
      <c r="Y13" s="62"/>
      <c r="Z13" s="62"/>
      <c r="AA13" s="62"/>
      <c r="AB13" s="21"/>
      <c r="AC13" s="46"/>
      <c r="AD13" s="46"/>
      <c r="AE13" s="62"/>
      <c r="AF13" s="62"/>
      <c r="AG13" s="62"/>
      <c r="AH13" s="62"/>
      <c r="AI13" s="62"/>
      <c r="AJ13" s="46"/>
      <c r="AK13" s="62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</row>
    <row r="14" spans="1:49" s="43" customFormat="1" ht="19.5" thickBot="1" x14ac:dyDescent="0.35">
      <c r="A14" s="32">
        <v>5</v>
      </c>
      <c r="B14" s="32"/>
      <c r="C14" s="32"/>
      <c r="D14" s="32"/>
      <c r="E14" s="44"/>
      <c r="F14" s="32"/>
      <c r="G14" s="33"/>
      <c r="H14" s="46"/>
      <c r="I14" s="46"/>
      <c r="J14" s="33"/>
      <c r="K14" s="33"/>
      <c r="L14" s="21"/>
      <c r="M14" s="33"/>
      <c r="N14" s="33"/>
      <c r="O14" s="46"/>
      <c r="P14" s="46"/>
      <c r="Q14" s="33"/>
      <c r="R14" s="33"/>
      <c r="S14" s="33"/>
      <c r="T14" s="33"/>
      <c r="U14" s="33"/>
      <c r="V14" s="46"/>
      <c r="W14" s="46"/>
      <c r="X14" s="33"/>
      <c r="Y14" s="33"/>
      <c r="Z14" s="33"/>
      <c r="AA14" s="33"/>
      <c r="AB14" s="21"/>
      <c r="AC14" s="46"/>
      <c r="AD14" s="46"/>
      <c r="AE14" s="33"/>
      <c r="AF14" s="33"/>
      <c r="AG14" s="33"/>
      <c r="AH14" s="33"/>
      <c r="AI14" s="33"/>
      <c r="AJ14" s="46"/>
      <c r="AK14" s="33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</row>
    <row r="15" spans="1:49" s="43" customFormat="1" ht="19.5" thickBot="1" x14ac:dyDescent="0.35">
      <c r="A15" s="32">
        <v>6</v>
      </c>
      <c r="B15" s="32"/>
      <c r="C15" s="32"/>
      <c r="D15" s="32"/>
      <c r="E15" s="44"/>
      <c r="F15" s="32"/>
      <c r="G15" s="33"/>
      <c r="H15" s="46"/>
      <c r="I15" s="46"/>
      <c r="J15" s="33"/>
      <c r="K15" s="33"/>
      <c r="L15" s="21"/>
      <c r="M15" s="33"/>
      <c r="N15" s="33"/>
      <c r="O15" s="46"/>
      <c r="P15" s="46"/>
      <c r="Q15" s="33"/>
      <c r="R15" s="33"/>
      <c r="S15" s="33"/>
      <c r="T15" s="33"/>
      <c r="U15" s="33"/>
      <c r="V15" s="46"/>
      <c r="W15" s="46"/>
      <c r="X15" s="33"/>
      <c r="Y15" s="33"/>
      <c r="Z15" s="33"/>
      <c r="AA15" s="33"/>
      <c r="AB15" s="21"/>
      <c r="AC15" s="46"/>
      <c r="AD15" s="46"/>
      <c r="AE15" s="33"/>
      <c r="AF15" s="33"/>
      <c r="AG15" s="33"/>
      <c r="AH15" s="33"/>
      <c r="AI15" s="33"/>
      <c r="AJ15" s="46"/>
      <c r="AK15" s="33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</row>
    <row r="16" spans="1:49" s="43" customFormat="1" ht="19.5" thickBot="1" x14ac:dyDescent="0.35">
      <c r="A16" s="32">
        <v>7</v>
      </c>
      <c r="B16" s="32"/>
      <c r="C16" s="32"/>
      <c r="D16" s="32"/>
      <c r="E16" s="44"/>
      <c r="F16" s="32"/>
      <c r="G16" s="33"/>
      <c r="H16" s="46"/>
      <c r="I16" s="46"/>
      <c r="J16" s="33"/>
      <c r="K16" s="33"/>
      <c r="L16" s="21"/>
      <c r="M16" s="33"/>
      <c r="N16" s="33"/>
      <c r="O16" s="46"/>
      <c r="P16" s="46"/>
      <c r="Q16" s="33"/>
      <c r="R16" s="33"/>
      <c r="S16" s="33"/>
      <c r="T16" s="33"/>
      <c r="U16" s="33"/>
      <c r="V16" s="46"/>
      <c r="W16" s="46"/>
      <c r="X16" s="33"/>
      <c r="Y16" s="33"/>
      <c r="Z16" s="33"/>
      <c r="AA16" s="33"/>
      <c r="AB16" s="21"/>
      <c r="AC16" s="46"/>
      <c r="AD16" s="46"/>
      <c r="AE16" s="33"/>
      <c r="AF16" s="33"/>
      <c r="AG16" s="33"/>
      <c r="AH16" s="33"/>
      <c r="AI16" s="33"/>
      <c r="AJ16" s="46"/>
      <c r="AK16" s="33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</row>
    <row r="17" spans="1:49" ht="19.5" thickBot="1" x14ac:dyDescent="0.35">
      <c r="A17" s="14">
        <v>7</v>
      </c>
      <c r="B17" s="14"/>
      <c r="C17" s="14"/>
      <c r="D17" s="14"/>
      <c r="E17" s="15"/>
      <c r="F17" s="14"/>
      <c r="G17" s="33"/>
      <c r="H17" s="46"/>
      <c r="I17" s="46"/>
      <c r="J17" s="31"/>
      <c r="K17" s="31"/>
      <c r="L17" s="21"/>
      <c r="M17" s="31"/>
      <c r="N17" s="33"/>
      <c r="O17" s="46"/>
      <c r="P17" s="46"/>
      <c r="Q17" s="31"/>
      <c r="R17" s="31"/>
      <c r="S17" s="31"/>
      <c r="T17" s="33"/>
      <c r="U17" s="33"/>
      <c r="V17" s="46"/>
      <c r="W17" s="46"/>
      <c r="X17" s="31"/>
      <c r="Y17" s="31"/>
      <c r="Z17" s="31"/>
      <c r="AA17" s="31"/>
      <c r="AB17" s="21"/>
      <c r="AC17" s="46"/>
      <c r="AD17" s="46"/>
      <c r="AE17" s="31"/>
      <c r="AF17" s="31"/>
      <c r="AG17" s="31"/>
      <c r="AH17" s="31"/>
      <c r="AI17" s="19"/>
      <c r="AJ17" s="46"/>
      <c r="AK17" s="31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14"/>
    </row>
    <row r="18" spans="1:49" ht="19.5" thickBot="1" x14ac:dyDescent="0.35">
      <c r="A18" s="14">
        <v>8</v>
      </c>
      <c r="B18" s="14"/>
      <c r="C18" s="14"/>
      <c r="D18" s="14"/>
      <c r="E18" s="15"/>
      <c r="F18" s="14"/>
      <c r="G18" s="31"/>
      <c r="H18" s="46"/>
      <c r="I18" s="46"/>
      <c r="J18" s="31"/>
      <c r="K18" s="31"/>
      <c r="L18" s="21"/>
      <c r="M18" s="31"/>
      <c r="N18" s="31"/>
      <c r="O18" s="46"/>
      <c r="P18" s="46"/>
      <c r="Q18" s="31"/>
      <c r="R18" s="31"/>
      <c r="S18" s="31"/>
      <c r="T18" s="31"/>
      <c r="U18" s="31"/>
      <c r="V18" s="46"/>
      <c r="W18" s="46"/>
      <c r="X18" s="31"/>
      <c r="Y18" s="31"/>
      <c r="Z18" s="31"/>
      <c r="AA18" s="31"/>
      <c r="AB18" s="21"/>
      <c r="AC18" s="46"/>
      <c r="AD18" s="46"/>
      <c r="AE18" s="31"/>
      <c r="AF18" s="31"/>
      <c r="AG18" s="31"/>
      <c r="AH18" s="31"/>
      <c r="AI18" s="31"/>
      <c r="AJ18" s="46"/>
      <c r="AK18" s="31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14"/>
    </row>
    <row r="19" spans="1:49" ht="19.5" thickBot="1" x14ac:dyDescent="0.35">
      <c r="A19" s="14">
        <v>9</v>
      </c>
      <c r="B19" s="14"/>
      <c r="C19" s="14"/>
      <c r="D19" s="14"/>
      <c r="E19" s="15"/>
      <c r="F19" s="14"/>
      <c r="G19" s="31"/>
      <c r="H19" s="46"/>
      <c r="I19" s="46"/>
      <c r="J19" s="31"/>
      <c r="K19" s="31"/>
      <c r="L19" s="21"/>
      <c r="M19" s="31"/>
      <c r="N19" s="31"/>
      <c r="O19" s="46"/>
      <c r="P19" s="46"/>
      <c r="Q19" s="31"/>
      <c r="R19" s="31"/>
      <c r="S19" s="31"/>
      <c r="T19" s="31"/>
      <c r="U19" s="31"/>
      <c r="V19" s="46"/>
      <c r="W19" s="46"/>
      <c r="X19" s="31"/>
      <c r="Y19" s="31"/>
      <c r="Z19" s="31"/>
      <c r="AA19" s="31"/>
      <c r="AB19" s="21"/>
      <c r="AC19" s="46"/>
      <c r="AD19" s="46"/>
      <c r="AE19" s="31"/>
      <c r="AF19" s="31"/>
      <c r="AG19" s="31"/>
      <c r="AH19" s="31"/>
      <c r="AI19" s="31"/>
      <c r="AJ19" s="46"/>
      <c r="AK19" s="31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14"/>
    </row>
    <row r="29" spans="1:49" ht="26.25" x14ac:dyDescent="0.4">
      <c r="B29" s="34" t="s">
        <v>33</v>
      </c>
    </row>
    <row r="31" spans="1:49" x14ac:dyDescent="0.25">
      <c r="B31" s="35" t="s">
        <v>51</v>
      </c>
      <c r="C31" s="35" t="s">
        <v>35</v>
      </c>
      <c r="E31" t="s">
        <v>36</v>
      </c>
      <c r="F31" t="s">
        <v>37</v>
      </c>
    </row>
    <row r="32" spans="1:49" x14ac:dyDescent="0.25">
      <c r="M32" t="s">
        <v>38</v>
      </c>
    </row>
    <row r="33" spans="2:14" x14ac:dyDescent="0.25">
      <c r="B33" t="s">
        <v>39</v>
      </c>
      <c r="C33" t="s">
        <v>40</v>
      </c>
      <c r="E33" t="s">
        <v>76</v>
      </c>
      <c r="F33" t="s">
        <v>42</v>
      </c>
      <c r="M33" t="s">
        <v>43</v>
      </c>
    </row>
    <row r="34" spans="2:14" x14ac:dyDescent="0.25">
      <c r="B34" t="s">
        <v>44</v>
      </c>
      <c r="C34" t="s">
        <v>56</v>
      </c>
      <c r="E34" t="s">
        <v>41</v>
      </c>
      <c r="F34" t="s">
        <v>42</v>
      </c>
      <c r="M34" t="s">
        <v>45</v>
      </c>
    </row>
    <row r="35" spans="2:14" x14ac:dyDescent="0.25">
      <c r="B35" t="s">
        <v>46</v>
      </c>
      <c r="C35" t="s">
        <v>47</v>
      </c>
      <c r="E35" t="s">
        <v>77</v>
      </c>
      <c r="F35" t="s">
        <v>48</v>
      </c>
      <c r="M35" t="s">
        <v>49</v>
      </c>
    </row>
    <row r="36" spans="2:14" x14ac:dyDescent="0.25">
      <c r="M36" t="s">
        <v>79</v>
      </c>
    </row>
    <row r="37" spans="2:14" ht="15.75" thickBot="1" x14ac:dyDescent="0.3">
      <c r="C37" s="36"/>
    </row>
    <row r="38" spans="2:14" ht="15.75" thickBot="1" x14ac:dyDescent="0.3">
      <c r="M38" s="16"/>
      <c r="N38" s="37" t="s">
        <v>50</v>
      </c>
    </row>
    <row r="39" spans="2:14" ht="15.75" thickBot="1" x14ac:dyDescent="0.3"/>
    <row r="40" spans="2:14" ht="15.75" thickBot="1" x14ac:dyDescent="0.3">
      <c r="H40" s="17"/>
      <c r="I40" t="s">
        <v>53</v>
      </c>
    </row>
    <row r="42" spans="2:14" ht="15.75" thickBot="1" x14ac:dyDescent="0.3"/>
    <row r="43" spans="2:14" ht="15.75" thickBot="1" x14ac:dyDescent="0.3">
      <c r="H43" s="18"/>
      <c r="I43" t="s">
        <v>57</v>
      </c>
    </row>
    <row r="44" spans="2:14" ht="15.75" thickBot="1" x14ac:dyDescent="0.3"/>
    <row r="45" spans="2:14" ht="15.75" thickBot="1" x14ac:dyDescent="0.3">
      <c r="H45" s="23"/>
      <c r="I45" t="s">
        <v>60</v>
      </c>
    </row>
    <row r="46" spans="2:14" ht="15.75" thickBot="1" x14ac:dyDescent="0.3"/>
    <row r="47" spans="2:14" ht="15.75" thickBot="1" x14ac:dyDescent="0.3">
      <c r="H47" s="26"/>
      <c r="I47" t="s">
        <v>61</v>
      </c>
    </row>
    <row r="48" spans="2:14" ht="15.75" thickBot="1" x14ac:dyDescent="0.3"/>
    <row r="49" spans="8:9" ht="15.75" thickBot="1" x14ac:dyDescent="0.3">
      <c r="H49" s="30"/>
      <c r="I49" t="s">
        <v>64</v>
      </c>
    </row>
  </sheetData>
  <mergeCells count="3">
    <mergeCell ref="G7:AJ7"/>
    <mergeCell ref="AL7:AM7"/>
    <mergeCell ref="AO7:AU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8"/>
  <sheetViews>
    <sheetView topLeftCell="A22" workbookViewId="0">
      <selection activeCell="I4" sqref="I4"/>
    </sheetView>
  </sheetViews>
  <sheetFormatPr defaultRowHeight="15" x14ac:dyDescent="0.25"/>
  <cols>
    <col min="1" max="1" width="9" customWidth="1"/>
    <col min="2" max="2" width="31.140625" customWidth="1"/>
    <col min="3" max="3" width="11.42578125" customWidth="1"/>
    <col min="4" max="4" width="11.28515625" customWidth="1"/>
    <col min="5" max="5" width="22.42578125" customWidth="1"/>
    <col min="6" max="6" width="26.85546875" customWidth="1"/>
    <col min="38" max="38" width="14" customWidth="1"/>
    <col min="39" max="40" width="10.28515625" customWidth="1"/>
    <col min="41" max="42" width="11.85546875" customWidth="1"/>
    <col min="43" max="43" width="14.5703125" customWidth="1"/>
  </cols>
  <sheetData>
    <row r="1" spans="1:49" x14ac:dyDescent="0.25">
      <c r="A1" t="s">
        <v>0</v>
      </c>
    </row>
    <row r="2" spans="1:49" x14ac:dyDescent="0.25">
      <c r="I2" t="s">
        <v>1</v>
      </c>
      <c r="AP2" t="s">
        <v>2</v>
      </c>
    </row>
    <row r="3" spans="1:49" x14ac:dyDescent="0.25">
      <c r="I3" t="s">
        <v>75</v>
      </c>
    </row>
    <row r="4" spans="1:49" x14ac:dyDescent="0.25">
      <c r="AP4" t="s">
        <v>3</v>
      </c>
      <c r="AS4">
        <v>152</v>
      </c>
    </row>
    <row r="5" spans="1:49" ht="11.25" customHeight="1" x14ac:dyDescent="0.25"/>
    <row r="6" spans="1:49" ht="9" customHeight="1" x14ac:dyDescent="0.25"/>
    <row r="7" spans="1:49" ht="33" customHeight="1" thickBot="1" x14ac:dyDescent="0.3">
      <c r="A7" s="3" t="s">
        <v>4</v>
      </c>
      <c r="B7" s="3" t="s">
        <v>5</v>
      </c>
      <c r="C7" s="6"/>
      <c r="D7" s="6" t="s">
        <v>6</v>
      </c>
      <c r="E7" s="6" t="s">
        <v>7</v>
      </c>
      <c r="F7" s="3" t="s">
        <v>8</v>
      </c>
      <c r="G7" s="75" t="s">
        <v>78</v>
      </c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3"/>
      <c r="AL7" s="76" t="s">
        <v>9</v>
      </c>
      <c r="AM7" s="76"/>
      <c r="AN7" s="5"/>
      <c r="AO7" s="77" t="s">
        <v>10</v>
      </c>
      <c r="AP7" s="77"/>
      <c r="AQ7" s="77"/>
      <c r="AR7" s="77"/>
      <c r="AS7" s="77"/>
      <c r="AT7" s="77"/>
      <c r="AU7" s="77"/>
      <c r="AV7" s="6"/>
      <c r="AW7" s="6"/>
    </row>
    <row r="8" spans="1:49" s="43" customFormat="1" ht="63" customHeight="1" thickBot="1" x14ac:dyDescent="0.3">
      <c r="A8" s="38"/>
      <c r="B8" s="38"/>
      <c r="C8" s="39" t="s">
        <v>11</v>
      </c>
      <c r="D8" s="39"/>
      <c r="E8" s="38"/>
      <c r="F8" s="38"/>
      <c r="G8" s="38">
        <v>1</v>
      </c>
      <c r="H8" s="45">
        <v>2</v>
      </c>
      <c r="I8" s="45">
        <v>3</v>
      </c>
      <c r="J8" s="38">
        <v>4</v>
      </c>
      <c r="K8" s="38">
        <v>5</v>
      </c>
      <c r="L8" s="10">
        <v>6</v>
      </c>
      <c r="M8" s="38">
        <v>7</v>
      </c>
      <c r="N8" s="38">
        <v>8</v>
      </c>
      <c r="O8" s="45">
        <v>9</v>
      </c>
      <c r="P8" s="45">
        <v>10</v>
      </c>
      <c r="Q8" s="38">
        <v>11</v>
      </c>
      <c r="R8" s="38">
        <v>12</v>
      </c>
      <c r="S8" s="38">
        <v>13</v>
      </c>
      <c r="T8" s="38">
        <v>14</v>
      </c>
      <c r="U8" s="38">
        <v>15</v>
      </c>
      <c r="V8" s="45">
        <v>16</v>
      </c>
      <c r="W8" s="45">
        <v>17</v>
      </c>
      <c r="X8" s="38">
        <v>18</v>
      </c>
      <c r="Y8" s="38">
        <v>19</v>
      </c>
      <c r="Z8" s="38">
        <v>20</v>
      </c>
      <c r="AA8" s="38">
        <v>21</v>
      </c>
      <c r="AB8" s="10">
        <v>22</v>
      </c>
      <c r="AC8" s="45">
        <v>23</v>
      </c>
      <c r="AD8" s="45">
        <v>24</v>
      </c>
      <c r="AE8" s="38">
        <v>25</v>
      </c>
      <c r="AF8" s="38">
        <v>26</v>
      </c>
      <c r="AG8" s="38">
        <v>27</v>
      </c>
      <c r="AH8" s="38">
        <v>28</v>
      </c>
      <c r="AI8" s="38">
        <v>29</v>
      </c>
      <c r="AJ8" s="45">
        <v>30</v>
      </c>
      <c r="AK8" s="58">
        <v>31</v>
      </c>
      <c r="AL8" s="39" t="s">
        <v>12</v>
      </c>
      <c r="AM8" s="39" t="s">
        <v>13</v>
      </c>
      <c r="AN8" s="40" t="s">
        <v>14</v>
      </c>
      <c r="AO8" s="41" t="s">
        <v>15</v>
      </c>
      <c r="AP8" s="41" t="s">
        <v>16</v>
      </c>
      <c r="AQ8" s="41" t="s">
        <v>17</v>
      </c>
      <c r="AR8" s="41" t="s">
        <v>18</v>
      </c>
      <c r="AS8" s="41" t="s">
        <v>19</v>
      </c>
      <c r="AT8" s="41" t="s">
        <v>20</v>
      </c>
      <c r="AU8" s="41" t="s">
        <v>21</v>
      </c>
      <c r="AV8" s="42" t="s">
        <v>22</v>
      </c>
      <c r="AW8" s="38"/>
    </row>
    <row r="9" spans="1:49" s="43" customFormat="1" ht="15.75" thickBot="1" x14ac:dyDescent="0.3">
      <c r="A9" s="32"/>
      <c r="B9" s="32"/>
      <c r="C9" s="32"/>
      <c r="D9" s="32"/>
      <c r="E9" s="44"/>
      <c r="F9" s="32"/>
      <c r="G9" s="32"/>
      <c r="H9" s="59"/>
      <c r="I9" s="59"/>
      <c r="J9" s="32"/>
      <c r="K9" s="32"/>
      <c r="L9" s="17"/>
      <c r="M9" s="32"/>
      <c r="N9" s="32"/>
      <c r="O9" s="59"/>
      <c r="P9" s="59"/>
      <c r="Q9" s="32"/>
      <c r="R9" s="32"/>
      <c r="S9" s="32"/>
      <c r="T9" s="32"/>
      <c r="U9" s="32"/>
      <c r="V9" s="59"/>
      <c r="W9" s="59"/>
      <c r="X9" s="32"/>
      <c r="Y9" s="32"/>
      <c r="Z9" s="32"/>
      <c r="AA9" s="32"/>
      <c r="AB9" s="17"/>
      <c r="AC9" s="59"/>
      <c r="AD9" s="59"/>
      <c r="AE9" s="32"/>
      <c r="AF9" s="32"/>
      <c r="AG9" s="32"/>
      <c r="AH9" s="32"/>
      <c r="AI9" s="32"/>
      <c r="AJ9" s="59"/>
      <c r="AK9" s="32"/>
      <c r="AL9" s="32"/>
      <c r="AM9" s="32"/>
      <c r="AN9" s="32"/>
      <c r="AO9" s="32" t="s">
        <v>23</v>
      </c>
      <c r="AP9" s="32" t="s">
        <v>24</v>
      </c>
      <c r="AQ9" s="32" t="s">
        <v>25</v>
      </c>
      <c r="AR9" s="32" t="s">
        <v>26</v>
      </c>
      <c r="AS9" s="32" t="s">
        <v>27</v>
      </c>
      <c r="AT9" s="32" t="s">
        <v>28</v>
      </c>
      <c r="AU9" s="32"/>
      <c r="AV9" s="32"/>
      <c r="AW9" s="32"/>
    </row>
    <row r="10" spans="1:49" s="68" customFormat="1" ht="19.5" thickBot="1" x14ac:dyDescent="0.35">
      <c r="A10" s="65">
        <v>1</v>
      </c>
      <c r="B10" s="65" t="s">
        <v>106</v>
      </c>
      <c r="C10" s="65">
        <v>8</v>
      </c>
      <c r="D10" s="65" t="s">
        <v>80</v>
      </c>
      <c r="E10" s="66" t="s">
        <v>92</v>
      </c>
      <c r="F10" s="65" t="s">
        <v>30</v>
      </c>
      <c r="G10" s="67">
        <v>1</v>
      </c>
      <c r="H10" s="46" t="s">
        <v>98</v>
      </c>
      <c r="I10" s="46" t="s">
        <v>98</v>
      </c>
      <c r="J10" s="67">
        <v>1</v>
      </c>
      <c r="K10" s="67">
        <v>1</v>
      </c>
      <c r="L10" s="21"/>
      <c r="M10" s="67">
        <v>3</v>
      </c>
      <c r="N10" s="67">
        <v>3</v>
      </c>
      <c r="O10" s="46" t="s">
        <v>98</v>
      </c>
      <c r="P10" s="46" t="s">
        <v>98</v>
      </c>
      <c r="Q10" s="67">
        <v>1</v>
      </c>
      <c r="R10" s="67">
        <v>1</v>
      </c>
      <c r="S10" s="67">
        <v>2</v>
      </c>
      <c r="T10" s="67">
        <v>2</v>
      </c>
      <c r="U10" s="67">
        <v>2</v>
      </c>
      <c r="V10" s="46" t="s">
        <v>98</v>
      </c>
      <c r="W10" s="46" t="s">
        <v>98</v>
      </c>
      <c r="X10" s="67">
        <v>1</v>
      </c>
      <c r="Y10" s="67">
        <v>1</v>
      </c>
      <c r="Z10" s="67">
        <v>1</v>
      </c>
      <c r="AA10" s="67">
        <v>1</v>
      </c>
      <c r="AB10" s="21" t="s">
        <v>98</v>
      </c>
      <c r="AC10" s="46" t="s">
        <v>98</v>
      </c>
      <c r="AD10" s="46" t="s">
        <v>98</v>
      </c>
      <c r="AE10" s="67">
        <v>3</v>
      </c>
      <c r="AF10" s="67">
        <v>3</v>
      </c>
      <c r="AG10" s="67">
        <v>2</v>
      </c>
      <c r="AH10" s="67">
        <v>2</v>
      </c>
      <c r="AI10" s="67">
        <v>2</v>
      </c>
      <c r="AJ10" s="46" t="s">
        <v>98</v>
      </c>
      <c r="AK10" s="67">
        <v>1</v>
      </c>
      <c r="AL10" s="65">
        <f>COUNTIF(G10:AK10,"1")*9+COUNTIF(G10:AK10,"2")*8+COUNTIF(G10:AK10,"3")*10+COUNTIF(G10:AK10,"О")*8+COUNTIF(G10:AK10,"Б")*8</f>
        <v>178</v>
      </c>
      <c r="AM10" s="65">
        <f>COUNTIF(G10:AK10,"1")+COUNTIF(G10:AK10,"2")+COUNTIF(G10:AK10,"3")</f>
        <v>20</v>
      </c>
      <c r="AN10" s="65">
        <f>COUNTIF(G10:AK10,"1")*9+COUNTIF(G10:AK10,"2")*8+COUNTIF(G10:AK10,"3")*10</f>
        <v>178</v>
      </c>
      <c r="AO10" s="65">
        <f>COUNTIF(G10:AK10,"о")</f>
        <v>0</v>
      </c>
      <c r="AP10" s="65">
        <f>COUNTIF(G10:AK10,"м")</f>
        <v>0</v>
      </c>
      <c r="AQ10" s="65">
        <f>COUNTIF(G10:AK10,"б")</f>
        <v>0</v>
      </c>
      <c r="AR10" s="65">
        <f>COUNTIF(G10:AK10,"д")</f>
        <v>0</v>
      </c>
      <c r="AS10" s="65">
        <f>COUNTIF(G10:AK10,"а")</f>
        <v>0</v>
      </c>
      <c r="AT10" s="65">
        <f>COUNTIF(G10:AK10,"с")</f>
        <v>0</v>
      </c>
      <c r="AU10" s="65">
        <f>COUNTIF(G10:AK10,"о")</f>
        <v>0</v>
      </c>
      <c r="AV10" s="65">
        <f>AL10-AS4</f>
        <v>26</v>
      </c>
      <c r="AW10" s="65"/>
    </row>
    <row r="11" spans="1:49" s="68" customFormat="1" ht="19.5" thickBot="1" x14ac:dyDescent="0.35">
      <c r="A11" s="65">
        <v>2</v>
      </c>
      <c r="B11" s="65" t="s">
        <v>107</v>
      </c>
      <c r="C11" s="65">
        <v>8</v>
      </c>
      <c r="D11" s="65" t="s">
        <v>80</v>
      </c>
      <c r="E11" s="66" t="s">
        <v>92</v>
      </c>
      <c r="F11" s="65" t="s">
        <v>30</v>
      </c>
      <c r="G11" s="67" t="s">
        <v>25</v>
      </c>
      <c r="H11" s="46" t="s">
        <v>98</v>
      </c>
      <c r="I11" s="46" t="s">
        <v>98</v>
      </c>
      <c r="J11" s="67" t="s">
        <v>25</v>
      </c>
      <c r="K11" s="67" t="s">
        <v>25</v>
      </c>
      <c r="L11" s="21"/>
      <c r="M11" s="67">
        <v>2</v>
      </c>
      <c r="N11" s="67">
        <v>2</v>
      </c>
      <c r="O11" s="46" t="s">
        <v>98</v>
      </c>
      <c r="P11" s="46" t="s">
        <v>98</v>
      </c>
      <c r="Q11" s="67">
        <v>3</v>
      </c>
      <c r="R11" s="67">
        <v>3</v>
      </c>
      <c r="S11" s="67">
        <v>1</v>
      </c>
      <c r="T11" s="67">
        <v>1</v>
      </c>
      <c r="U11" s="67">
        <v>1</v>
      </c>
      <c r="V11" s="46" t="s">
        <v>98</v>
      </c>
      <c r="W11" s="46" t="s">
        <v>98</v>
      </c>
      <c r="X11" s="67">
        <v>2</v>
      </c>
      <c r="Y11" s="67">
        <v>2</v>
      </c>
      <c r="Z11" s="67">
        <v>2</v>
      </c>
      <c r="AA11" s="67">
        <v>2</v>
      </c>
      <c r="AB11" s="21" t="s">
        <v>98</v>
      </c>
      <c r="AC11" s="46" t="s">
        <v>98</v>
      </c>
      <c r="AD11" s="46" t="s">
        <v>98</v>
      </c>
      <c r="AE11" s="67">
        <v>1</v>
      </c>
      <c r="AF11" s="67">
        <v>1</v>
      </c>
      <c r="AG11" s="67">
        <v>1</v>
      </c>
      <c r="AH11" s="67">
        <v>3</v>
      </c>
      <c r="AI11" s="67">
        <v>3</v>
      </c>
      <c r="AJ11" s="46" t="s">
        <v>98</v>
      </c>
      <c r="AK11" s="67">
        <v>1</v>
      </c>
      <c r="AL11" s="65">
        <f t="shared" ref="AL11:AL18" si="0">COUNTIF(G11:AK11,"1")*9+COUNTIF(G11:AK11,"2")*8+COUNTIF(G11:AK11,"3")*10+COUNTIF(G11:AK11,"О")*8+COUNTIF(G11:AK11,"Б")*8</f>
        <v>175</v>
      </c>
      <c r="AM11" s="65">
        <f t="shared" ref="AM11:AM13" si="1">COUNTIF(G11:AK11,"1")+COUNTIF(G11:AK11,"2")+COUNTIF(G11:AK11,"3")</f>
        <v>17</v>
      </c>
      <c r="AN11" s="65">
        <f t="shared" ref="AN11:AN13" si="2">COUNTIF(G11:AK11,"1")*9+COUNTIF(G11:AK11,"2")*8+COUNTIF(G11:AK11,"3")*10</f>
        <v>151</v>
      </c>
      <c r="AO11" s="65">
        <f t="shared" ref="AO11:AO18" si="3">COUNTIF(G11:AK11,"о")</f>
        <v>0</v>
      </c>
      <c r="AP11" s="65">
        <f t="shared" ref="AP11:AP18" si="4">COUNTIF(G11:AK11,"м")</f>
        <v>0</v>
      </c>
      <c r="AQ11" s="65">
        <f t="shared" ref="AQ11:AQ18" si="5">COUNTIF(G11:AK11,"б")</f>
        <v>3</v>
      </c>
      <c r="AR11" s="65">
        <f t="shared" ref="AR11:AR18" si="6">COUNTIF(G11:AK11,"д")</f>
        <v>0</v>
      </c>
      <c r="AS11" s="65">
        <f t="shared" ref="AS11:AS18" si="7">COUNTIF(G11:AK11,"а")</f>
        <v>0</v>
      </c>
      <c r="AT11" s="65">
        <f t="shared" ref="AT11:AT18" si="8">COUNTIF(G11:AK11,"с")</f>
        <v>0</v>
      </c>
      <c r="AU11" s="65">
        <f t="shared" ref="AU11:AU18" si="9">COUNTIF(G11:AK11,"о")</f>
        <v>0</v>
      </c>
      <c r="AV11" s="65">
        <f>AL11-AS4</f>
        <v>23</v>
      </c>
      <c r="AW11" s="65"/>
    </row>
    <row r="12" spans="1:49" s="68" customFormat="1" ht="19.5" thickBot="1" x14ac:dyDescent="0.35">
      <c r="A12" s="65">
        <v>3</v>
      </c>
      <c r="B12" s="65"/>
      <c r="C12" s="65"/>
      <c r="D12" s="65"/>
      <c r="E12" s="66"/>
      <c r="F12" s="65"/>
      <c r="G12" s="67"/>
      <c r="H12" s="46"/>
      <c r="I12" s="46"/>
      <c r="J12" s="67"/>
      <c r="K12" s="67"/>
      <c r="L12" s="21"/>
      <c r="M12" s="67"/>
      <c r="N12" s="67"/>
      <c r="O12" s="46"/>
      <c r="P12" s="46"/>
      <c r="Q12" s="67"/>
      <c r="R12" s="67"/>
      <c r="S12" s="67"/>
      <c r="T12" s="67"/>
      <c r="U12" s="67"/>
      <c r="V12" s="46"/>
      <c r="W12" s="46"/>
      <c r="X12" s="67"/>
      <c r="Y12" s="67"/>
      <c r="Z12" s="67"/>
      <c r="AA12" s="67"/>
      <c r="AB12" s="21"/>
      <c r="AC12" s="46"/>
      <c r="AD12" s="46"/>
      <c r="AE12" s="67"/>
      <c r="AF12" s="67"/>
      <c r="AG12" s="67"/>
      <c r="AH12" s="67"/>
      <c r="AI12" s="67"/>
      <c r="AJ12" s="46"/>
      <c r="AK12" s="67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</row>
    <row r="13" spans="1:49" s="43" customFormat="1" ht="19.5" thickBot="1" x14ac:dyDescent="0.35">
      <c r="A13" s="32">
        <v>4</v>
      </c>
      <c r="B13" s="32"/>
      <c r="C13" s="32"/>
      <c r="D13" s="32"/>
      <c r="E13" s="44"/>
      <c r="F13" s="32"/>
      <c r="G13" s="33"/>
      <c r="H13" s="46"/>
      <c r="I13" s="46"/>
      <c r="J13" s="33"/>
      <c r="K13" s="33"/>
      <c r="L13" s="21"/>
      <c r="M13" s="33"/>
      <c r="N13" s="33"/>
      <c r="O13" s="46"/>
      <c r="P13" s="46"/>
      <c r="Q13" s="33"/>
      <c r="R13" s="33"/>
      <c r="S13" s="33"/>
      <c r="T13" s="33"/>
      <c r="U13" s="33"/>
      <c r="V13" s="46"/>
      <c r="W13" s="46"/>
      <c r="X13" s="33"/>
      <c r="Y13" s="33"/>
      <c r="Z13" s="33"/>
      <c r="AA13" s="33"/>
      <c r="AB13" s="21"/>
      <c r="AC13" s="46"/>
      <c r="AD13" s="46"/>
      <c r="AE13" s="33"/>
      <c r="AF13" s="33"/>
      <c r="AG13" s="33"/>
      <c r="AH13" s="33"/>
      <c r="AI13" s="33"/>
      <c r="AJ13" s="46"/>
      <c r="AK13" s="33"/>
      <c r="AL13" s="65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</row>
    <row r="14" spans="1:49" s="43" customFormat="1" ht="19.5" thickBot="1" x14ac:dyDescent="0.35">
      <c r="A14" s="32">
        <v>5</v>
      </c>
      <c r="B14" s="32"/>
      <c r="C14" s="32"/>
      <c r="D14" s="32"/>
      <c r="E14" s="44"/>
      <c r="F14" s="32"/>
      <c r="G14" s="33"/>
      <c r="H14" s="46"/>
      <c r="I14" s="46"/>
      <c r="J14" s="33"/>
      <c r="K14" s="33"/>
      <c r="L14" s="21"/>
      <c r="M14" s="33"/>
      <c r="N14" s="33"/>
      <c r="O14" s="46"/>
      <c r="P14" s="46"/>
      <c r="Q14" s="33"/>
      <c r="R14" s="33"/>
      <c r="S14" s="33"/>
      <c r="T14" s="33"/>
      <c r="U14" s="33"/>
      <c r="V14" s="46"/>
      <c r="W14" s="46"/>
      <c r="X14" s="33"/>
      <c r="Y14" s="33"/>
      <c r="Z14" s="33"/>
      <c r="AA14" s="33"/>
      <c r="AB14" s="21"/>
      <c r="AC14" s="46"/>
      <c r="AD14" s="46"/>
      <c r="AE14" s="33"/>
      <c r="AF14" s="33"/>
      <c r="AG14" s="33"/>
      <c r="AH14" s="33"/>
      <c r="AI14" s="33"/>
      <c r="AJ14" s="46"/>
      <c r="AK14" s="33"/>
      <c r="AL14" s="65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</row>
    <row r="15" spans="1:49" s="43" customFormat="1" ht="19.5" thickBot="1" x14ac:dyDescent="0.35">
      <c r="A15" s="32">
        <v>6</v>
      </c>
      <c r="B15" s="32"/>
      <c r="C15" s="32"/>
      <c r="D15" s="32"/>
      <c r="E15" s="44"/>
      <c r="F15" s="32"/>
      <c r="G15" s="33"/>
      <c r="H15" s="46"/>
      <c r="I15" s="46"/>
      <c r="J15" s="33"/>
      <c r="K15" s="33"/>
      <c r="L15" s="21"/>
      <c r="M15" s="33"/>
      <c r="N15" s="33"/>
      <c r="O15" s="46"/>
      <c r="P15" s="46"/>
      <c r="Q15" s="33"/>
      <c r="R15" s="33"/>
      <c r="S15" s="33"/>
      <c r="T15" s="33"/>
      <c r="U15" s="33"/>
      <c r="V15" s="46"/>
      <c r="W15" s="46"/>
      <c r="X15" s="33"/>
      <c r="Y15" s="33"/>
      <c r="Z15" s="33"/>
      <c r="AA15" s="33"/>
      <c r="AB15" s="21"/>
      <c r="AC15" s="46"/>
      <c r="AD15" s="46"/>
      <c r="AE15" s="33"/>
      <c r="AF15" s="33"/>
      <c r="AG15" s="33"/>
      <c r="AH15" s="33"/>
      <c r="AI15" s="33"/>
      <c r="AJ15" s="46"/>
      <c r="AK15" s="33"/>
      <c r="AL15" s="65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</row>
    <row r="16" spans="1:49" ht="19.5" thickBot="1" x14ac:dyDescent="0.35">
      <c r="A16" s="14">
        <v>7</v>
      </c>
      <c r="B16" s="14"/>
      <c r="C16" s="14"/>
      <c r="D16" s="14"/>
      <c r="E16" s="15"/>
      <c r="F16" s="14"/>
      <c r="G16" s="33"/>
      <c r="H16" s="46"/>
      <c r="I16" s="46"/>
      <c r="J16" s="31"/>
      <c r="K16" s="31"/>
      <c r="L16" s="21"/>
      <c r="M16" s="31"/>
      <c r="N16" s="33"/>
      <c r="O16" s="46"/>
      <c r="P16" s="46"/>
      <c r="Q16" s="31"/>
      <c r="R16" s="31"/>
      <c r="S16" s="31"/>
      <c r="T16" s="33"/>
      <c r="U16" s="33"/>
      <c r="V16" s="46"/>
      <c r="W16" s="46"/>
      <c r="X16" s="31"/>
      <c r="Y16" s="31"/>
      <c r="Z16" s="31"/>
      <c r="AA16" s="31"/>
      <c r="AB16" s="21"/>
      <c r="AC16" s="46"/>
      <c r="AD16" s="46"/>
      <c r="AE16" s="31"/>
      <c r="AF16" s="31"/>
      <c r="AG16" s="31"/>
      <c r="AH16" s="31"/>
      <c r="AI16" s="19"/>
      <c r="AJ16" s="46"/>
      <c r="AK16" s="31"/>
      <c r="AL16" s="65"/>
      <c r="AM16" s="14"/>
      <c r="AN16" s="14"/>
      <c r="AO16" s="32"/>
      <c r="AP16" s="32"/>
      <c r="AQ16" s="32"/>
      <c r="AR16" s="32"/>
      <c r="AS16" s="32"/>
      <c r="AT16" s="32"/>
      <c r="AU16" s="32"/>
      <c r="AV16" s="32"/>
      <c r="AW16" s="14"/>
    </row>
    <row r="17" spans="1:49" ht="19.5" thickBot="1" x14ac:dyDescent="0.35">
      <c r="A17" s="14">
        <v>8</v>
      </c>
      <c r="B17" s="14"/>
      <c r="C17" s="14"/>
      <c r="D17" s="14"/>
      <c r="E17" s="15"/>
      <c r="F17" s="14"/>
      <c r="G17" s="31"/>
      <c r="H17" s="46"/>
      <c r="I17" s="46"/>
      <c r="J17" s="31"/>
      <c r="K17" s="31"/>
      <c r="L17" s="21"/>
      <c r="M17" s="31"/>
      <c r="N17" s="31"/>
      <c r="O17" s="46"/>
      <c r="P17" s="46"/>
      <c r="Q17" s="31"/>
      <c r="R17" s="31"/>
      <c r="S17" s="31"/>
      <c r="T17" s="31"/>
      <c r="U17" s="31"/>
      <c r="V17" s="46"/>
      <c r="W17" s="46"/>
      <c r="X17" s="31"/>
      <c r="Y17" s="31"/>
      <c r="Z17" s="31"/>
      <c r="AA17" s="31"/>
      <c r="AB17" s="21"/>
      <c r="AC17" s="46"/>
      <c r="AD17" s="46"/>
      <c r="AE17" s="31"/>
      <c r="AF17" s="31"/>
      <c r="AG17" s="31"/>
      <c r="AH17" s="31"/>
      <c r="AI17" s="31"/>
      <c r="AJ17" s="46"/>
      <c r="AK17" s="31"/>
      <c r="AL17" s="65"/>
      <c r="AM17" s="14"/>
      <c r="AN17" s="14"/>
      <c r="AO17" s="32"/>
      <c r="AP17" s="32"/>
      <c r="AQ17" s="32"/>
      <c r="AR17" s="32"/>
      <c r="AS17" s="32"/>
      <c r="AT17" s="32"/>
      <c r="AU17" s="32"/>
      <c r="AV17" s="32"/>
      <c r="AW17" s="14"/>
    </row>
    <row r="18" spans="1:49" ht="19.5" thickBot="1" x14ac:dyDescent="0.35">
      <c r="A18" s="14">
        <v>9</v>
      </c>
      <c r="B18" s="14"/>
      <c r="C18" s="14"/>
      <c r="D18" s="14"/>
      <c r="E18" s="15"/>
      <c r="F18" s="14"/>
      <c r="G18" s="31"/>
      <c r="H18" s="46"/>
      <c r="I18" s="46"/>
      <c r="J18" s="31"/>
      <c r="K18" s="31"/>
      <c r="L18" s="21"/>
      <c r="M18" s="31"/>
      <c r="N18" s="31"/>
      <c r="O18" s="46"/>
      <c r="P18" s="46"/>
      <c r="Q18" s="31"/>
      <c r="R18" s="31"/>
      <c r="S18" s="31"/>
      <c r="T18" s="31"/>
      <c r="U18" s="31"/>
      <c r="V18" s="46"/>
      <c r="W18" s="46"/>
      <c r="X18" s="31"/>
      <c r="Y18" s="31"/>
      <c r="Z18" s="31"/>
      <c r="AA18" s="31"/>
      <c r="AB18" s="21"/>
      <c r="AC18" s="46"/>
      <c r="AD18" s="46"/>
      <c r="AE18" s="31"/>
      <c r="AF18" s="31"/>
      <c r="AG18" s="31"/>
      <c r="AH18" s="31"/>
      <c r="AI18" s="31"/>
      <c r="AJ18" s="46"/>
      <c r="AK18" s="31"/>
      <c r="AL18" s="65"/>
      <c r="AM18" s="14"/>
      <c r="AN18" s="14"/>
      <c r="AO18" s="32"/>
      <c r="AP18" s="32"/>
      <c r="AQ18" s="32"/>
      <c r="AR18" s="32"/>
      <c r="AS18" s="32"/>
      <c r="AT18" s="32"/>
      <c r="AU18" s="32"/>
      <c r="AV18" s="32"/>
      <c r="AW18" s="14"/>
    </row>
    <row r="28" spans="1:49" ht="26.25" x14ac:dyDescent="0.4">
      <c r="B28" s="34" t="s">
        <v>33</v>
      </c>
    </row>
    <row r="30" spans="1:49" x14ac:dyDescent="0.25">
      <c r="B30" s="35" t="s">
        <v>34</v>
      </c>
      <c r="C30" s="35" t="s">
        <v>35</v>
      </c>
      <c r="E30" t="s">
        <v>36</v>
      </c>
      <c r="F30" t="s">
        <v>37</v>
      </c>
    </row>
    <row r="31" spans="1:49" x14ac:dyDescent="0.25">
      <c r="M31" t="s">
        <v>38</v>
      </c>
    </row>
    <row r="32" spans="1:49" x14ac:dyDescent="0.25">
      <c r="B32" t="s">
        <v>39</v>
      </c>
      <c r="C32" t="s">
        <v>40</v>
      </c>
      <c r="E32" t="s">
        <v>76</v>
      </c>
      <c r="F32" t="s">
        <v>42</v>
      </c>
      <c r="M32" t="s">
        <v>43</v>
      </c>
    </row>
    <row r="33" spans="2:14" x14ac:dyDescent="0.25">
      <c r="B33" t="s">
        <v>44</v>
      </c>
      <c r="C33" t="s">
        <v>56</v>
      </c>
      <c r="E33" t="s">
        <v>41</v>
      </c>
      <c r="F33" t="s">
        <v>42</v>
      </c>
      <c r="M33" t="s">
        <v>45</v>
      </c>
    </row>
    <row r="34" spans="2:14" x14ac:dyDescent="0.25">
      <c r="B34" t="s">
        <v>46</v>
      </c>
      <c r="C34" t="s">
        <v>47</v>
      </c>
      <c r="E34" t="s">
        <v>77</v>
      </c>
      <c r="F34" t="s">
        <v>48</v>
      </c>
      <c r="M34" t="s">
        <v>49</v>
      </c>
    </row>
    <row r="36" spans="2:14" ht="15.75" thickBot="1" x14ac:dyDescent="0.3">
      <c r="C36" s="36"/>
    </row>
    <row r="37" spans="2:14" ht="15.75" thickBot="1" x14ac:dyDescent="0.3">
      <c r="M37" s="16"/>
      <c r="N37" s="37" t="s">
        <v>50</v>
      </c>
    </row>
    <row r="38" spans="2:14" ht="15.75" thickBot="1" x14ac:dyDescent="0.3"/>
    <row r="39" spans="2:14" ht="15.75" thickBot="1" x14ac:dyDescent="0.3">
      <c r="H39" s="17"/>
      <c r="I39" t="s">
        <v>53</v>
      </c>
    </row>
    <row r="41" spans="2:14" ht="15.75" thickBot="1" x14ac:dyDescent="0.3"/>
    <row r="42" spans="2:14" ht="15.75" thickBot="1" x14ac:dyDescent="0.3">
      <c r="H42" s="18"/>
      <c r="I42" t="s">
        <v>57</v>
      </c>
    </row>
    <row r="43" spans="2:14" ht="15.75" thickBot="1" x14ac:dyDescent="0.3"/>
    <row r="44" spans="2:14" ht="15.75" thickBot="1" x14ac:dyDescent="0.3">
      <c r="H44" s="23"/>
      <c r="I44" t="s">
        <v>60</v>
      </c>
    </row>
    <row r="45" spans="2:14" ht="15.75" thickBot="1" x14ac:dyDescent="0.3"/>
    <row r="46" spans="2:14" ht="15.75" thickBot="1" x14ac:dyDescent="0.3">
      <c r="H46" s="26"/>
      <c r="I46" t="s">
        <v>61</v>
      </c>
    </row>
    <row r="47" spans="2:14" ht="15.75" thickBot="1" x14ac:dyDescent="0.3"/>
    <row r="48" spans="2:14" ht="15.75" thickBot="1" x14ac:dyDescent="0.3">
      <c r="H48" s="30"/>
      <c r="I48" t="s">
        <v>64</v>
      </c>
    </row>
  </sheetData>
  <mergeCells count="3">
    <mergeCell ref="G7:AJ7"/>
    <mergeCell ref="AL7:AM7"/>
    <mergeCell ref="AO7:AU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2"/>
  <sheetViews>
    <sheetView tabSelected="1" topLeftCell="X1" zoomScale="74" zoomScaleNormal="74" workbookViewId="0">
      <selection activeCell="I4" sqref="I4"/>
    </sheetView>
  </sheetViews>
  <sheetFormatPr defaultRowHeight="15" x14ac:dyDescent="0.25"/>
  <cols>
    <col min="1" max="1" width="9" customWidth="1"/>
    <col min="2" max="2" width="31.140625" customWidth="1"/>
    <col min="3" max="3" width="11.42578125" customWidth="1"/>
    <col min="4" max="4" width="11.28515625" customWidth="1"/>
    <col min="5" max="5" width="22.42578125" customWidth="1"/>
    <col min="6" max="6" width="26.85546875" customWidth="1"/>
    <col min="7" max="7" width="11" bestFit="1" customWidth="1"/>
    <col min="38" max="38" width="14" customWidth="1"/>
    <col min="39" max="40" width="10.28515625" customWidth="1"/>
    <col min="41" max="42" width="11.85546875" customWidth="1"/>
    <col min="43" max="43" width="14.5703125" customWidth="1"/>
  </cols>
  <sheetData>
    <row r="1" spans="1:49" x14ac:dyDescent="0.25">
      <c r="A1" t="s">
        <v>0</v>
      </c>
    </row>
    <row r="2" spans="1:49" x14ac:dyDescent="0.25">
      <c r="I2" t="s">
        <v>1</v>
      </c>
      <c r="AP2" t="s">
        <v>2</v>
      </c>
    </row>
    <row r="3" spans="1:49" x14ac:dyDescent="0.25">
      <c r="I3" t="s">
        <v>75</v>
      </c>
    </row>
    <row r="4" spans="1:49" x14ac:dyDescent="0.25">
      <c r="AP4" t="s">
        <v>3</v>
      </c>
      <c r="AR4" t="s">
        <v>94</v>
      </c>
      <c r="AS4">
        <v>160</v>
      </c>
    </row>
    <row r="5" spans="1:49" ht="11.25" customHeight="1" x14ac:dyDescent="0.25">
      <c r="AR5" t="s">
        <v>95</v>
      </c>
      <c r="AS5">
        <v>80</v>
      </c>
    </row>
    <row r="6" spans="1:49" ht="9" customHeight="1" x14ac:dyDescent="0.25"/>
    <row r="7" spans="1:49" ht="33" customHeight="1" thickBot="1" x14ac:dyDescent="0.3">
      <c r="A7" s="1" t="s">
        <v>4</v>
      </c>
      <c r="B7" s="1" t="s">
        <v>5</v>
      </c>
      <c r="C7" s="2"/>
      <c r="D7" s="2" t="s">
        <v>6</v>
      </c>
      <c r="E7" s="2" t="s">
        <v>7</v>
      </c>
      <c r="F7" s="1" t="s">
        <v>8</v>
      </c>
      <c r="G7" s="76" t="s">
        <v>81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4"/>
      <c r="AL7" s="76" t="s">
        <v>9</v>
      </c>
      <c r="AM7" s="76"/>
      <c r="AN7" s="5"/>
      <c r="AO7" s="78" t="s">
        <v>10</v>
      </c>
      <c r="AP7" s="78"/>
      <c r="AQ7" s="78"/>
      <c r="AR7" s="78"/>
      <c r="AS7" s="78"/>
      <c r="AT7" s="78"/>
      <c r="AU7" s="78"/>
      <c r="AV7" s="2"/>
      <c r="AW7" s="2"/>
    </row>
    <row r="8" spans="1:49" ht="63" customHeight="1" thickBot="1" x14ac:dyDescent="0.3">
      <c r="A8" s="7"/>
      <c r="B8" s="7"/>
      <c r="C8" s="8" t="s">
        <v>11</v>
      </c>
      <c r="D8" s="8"/>
      <c r="E8" s="7"/>
      <c r="F8" s="7"/>
      <c r="G8" s="38">
        <v>1</v>
      </c>
      <c r="H8" s="9">
        <v>2</v>
      </c>
      <c r="I8" s="9">
        <v>3</v>
      </c>
      <c r="J8" s="7">
        <v>4</v>
      </c>
      <c r="K8" s="7">
        <v>5</v>
      </c>
      <c r="L8" s="10">
        <v>6</v>
      </c>
      <c r="M8" s="7">
        <v>7</v>
      </c>
      <c r="N8" s="38">
        <v>8</v>
      </c>
      <c r="O8" s="9">
        <v>9</v>
      </c>
      <c r="P8" s="9">
        <v>10</v>
      </c>
      <c r="Q8" s="7">
        <v>11</v>
      </c>
      <c r="R8" s="7">
        <v>12</v>
      </c>
      <c r="S8" s="7">
        <v>13</v>
      </c>
      <c r="T8" s="38">
        <v>14</v>
      </c>
      <c r="U8" s="38">
        <v>15</v>
      </c>
      <c r="V8" s="9">
        <v>16</v>
      </c>
      <c r="W8" s="9">
        <v>17</v>
      </c>
      <c r="X8" s="7">
        <v>18</v>
      </c>
      <c r="Y8" s="7">
        <v>19</v>
      </c>
      <c r="Z8" s="7">
        <v>20</v>
      </c>
      <c r="AA8" s="7">
        <v>21</v>
      </c>
      <c r="AB8" s="10">
        <v>22</v>
      </c>
      <c r="AC8" s="45">
        <v>23</v>
      </c>
      <c r="AD8" s="45">
        <v>24</v>
      </c>
      <c r="AE8" s="7">
        <v>25</v>
      </c>
      <c r="AF8" s="7">
        <v>26</v>
      </c>
      <c r="AG8" s="7">
        <v>27</v>
      </c>
      <c r="AH8" s="7">
        <v>28</v>
      </c>
      <c r="AI8" s="38">
        <v>29</v>
      </c>
      <c r="AJ8" s="45">
        <v>30</v>
      </c>
      <c r="AK8" s="38"/>
      <c r="AL8" s="8" t="s">
        <v>12</v>
      </c>
      <c r="AM8" s="8" t="s">
        <v>13</v>
      </c>
      <c r="AN8" s="11" t="s">
        <v>14</v>
      </c>
      <c r="AO8" s="12" t="s">
        <v>15</v>
      </c>
      <c r="AP8" s="12" t="s">
        <v>16</v>
      </c>
      <c r="AQ8" s="12" t="s">
        <v>17</v>
      </c>
      <c r="AR8" s="12" t="s">
        <v>18</v>
      </c>
      <c r="AS8" s="12" t="s">
        <v>19</v>
      </c>
      <c r="AT8" s="12" t="s">
        <v>20</v>
      </c>
      <c r="AU8" s="12" t="s">
        <v>21</v>
      </c>
      <c r="AV8" s="13" t="s">
        <v>22</v>
      </c>
      <c r="AW8" s="7"/>
    </row>
    <row r="9" spans="1:49" ht="15.75" thickBot="1" x14ac:dyDescent="0.3">
      <c r="A9" s="14"/>
      <c r="B9" s="14"/>
      <c r="C9" s="14"/>
      <c r="D9" s="14"/>
      <c r="E9" s="15"/>
      <c r="F9" s="14"/>
      <c r="G9" s="32"/>
      <c r="H9" s="16"/>
      <c r="I9" s="16"/>
      <c r="J9" s="14"/>
      <c r="K9" s="14"/>
      <c r="L9" s="17"/>
      <c r="M9" s="14"/>
      <c r="N9" s="32"/>
      <c r="O9" s="16"/>
      <c r="P9" s="16"/>
      <c r="Q9" s="14"/>
      <c r="R9" s="14"/>
      <c r="S9" s="14"/>
      <c r="T9" s="32"/>
      <c r="U9" s="32"/>
      <c r="V9" s="16"/>
      <c r="W9" s="16"/>
      <c r="X9" s="14"/>
      <c r="Y9" s="14"/>
      <c r="Z9" s="14"/>
      <c r="AA9" s="14"/>
      <c r="AB9" s="17"/>
      <c r="AC9" s="59"/>
      <c r="AD9" s="59"/>
      <c r="AE9" s="14"/>
      <c r="AF9" s="14"/>
      <c r="AG9" s="14"/>
      <c r="AH9" s="14"/>
      <c r="AI9" s="32"/>
      <c r="AJ9" s="59"/>
      <c r="AK9" s="32"/>
      <c r="AL9" s="14"/>
      <c r="AM9" s="14"/>
      <c r="AN9" s="14"/>
      <c r="AO9" s="14" t="s">
        <v>23</v>
      </c>
      <c r="AP9" s="14" t="s">
        <v>24</v>
      </c>
      <c r="AQ9" s="14" t="s">
        <v>25</v>
      </c>
      <c r="AR9" s="14" t="s">
        <v>26</v>
      </c>
      <c r="AS9" s="14" t="s">
        <v>27</v>
      </c>
      <c r="AT9" s="14" t="s">
        <v>28</v>
      </c>
      <c r="AU9" s="14"/>
      <c r="AV9" s="14"/>
      <c r="AW9" s="14"/>
    </row>
    <row r="10" spans="1:49" s="22" customFormat="1" ht="19.5" thickBot="1" x14ac:dyDescent="0.35">
      <c r="A10" s="18">
        <v>1</v>
      </c>
      <c r="B10" s="18" t="str">
        <f>('ОБЕКТ 1'!B10)</f>
        <v>ИВАН ИВАНОВ</v>
      </c>
      <c r="C10" s="18">
        <f>('ОБЕКТ 1'!C10)</f>
        <v>8</v>
      </c>
      <c r="D10" s="18" t="str">
        <f>('ОБЕКТ 1'!D10)</f>
        <v>Русе</v>
      </c>
      <c r="E10" s="18" t="str">
        <f>('ОБЕКТ 1'!E10)</f>
        <v>ОБЕКТ 1</v>
      </c>
      <c r="F10" s="18" t="str">
        <f>('ОБЕКТ 1'!F10)</f>
        <v>продавач-консултант</v>
      </c>
      <c r="G10" s="20">
        <f>('ОБЕКТ 1'!G10)</f>
        <v>1</v>
      </c>
      <c r="H10" s="20" t="str">
        <f>('ОБЕКТ 1'!H10)</f>
        <v>П</v>
      </c>
      <c r="I10" s="20" t="str">
        <f>('ОБЕКТ 1'!I10)</f>
        <v>П</v>
      </c>
      <c r="J10" s="20">
        <f>('ОБЕКТ 1'!J10)</f>
        <v>1</v>
      </c>
      <c r="K10" s="20">
        <f>('ОБЕКТ 1'!K10)</f>
        <v>1</v>
      </c>
      <c r="L10" s="20" t="str">
        <f>('ОБЕКТ 1'!L10)</f>
        <v>П</v>
      </c>
      <c r="M10" s="20">
        <f>('ОБЕКТ 1'!M10)</f>
        <v>1</v>
      </c>
      <c r="N10" s="20">
        <f>('ОБЕКТ 1'!N10)</f>
        <v>1</v>
      </c>
      <c r="O10" s="20" t="str">
        <f>('ОБЕКТ 1'!O10)</f>
        <v>П</v>
      </c>
      <c r="P10" s="20" t="str">
        <f>('ОБЕКТ 1'!P10)</f>
        <v>П</v>
      </c>
      <c r="Q10" s="20" t="str">
        <f>('ОБЕКТ 1'!Q10)</f>
        <v>О</v>
      </c>
      <c r="R10" s="20" t="str">
        <f>('ОБЕКТ 1'!R10)</f>
        <v>О</v>
      </c>
      <c r="S10" s="20" t="str">
        <f>('ОБЕКТ 1'!S10)</f>
        <v>О</v>
      </c>
      <c r="T10" s="20" t="str">
        <f>('ОБЕКТ 1'!T10)</f>
        <v>О</v>
      </c>
      <c r="U10" s="20" t="str">
        <f>('ОБЕКТ 1'!U10)</f>
        <v>О</v>
      </c>
      <c r="V10" s="20" t="str">
        <f>('ОБЕКТ 1'!V10)</f>
        <v>П</v>
      </c>
      <c r="W10" s="20" t="str">
        <f>('ОБЕКТ 1'!W10)</f>
        <v>П</v>
      </c>
      <c r="X10" s="20">
        <f>('ОБЕКТ 1'!X10)</f>
        <v>1</v>
      </c>
      <c r="Y10" s="20">
        <f>('ОБЕКТ 1'!Y10)</f>
        <v>1</v>
      </c>
      <c r="Z10" s="20">
        <f>('ОБЕКТ 1'!Z10)</f>
        <v>1</v>
      </c>
      <c r="AA10" s="20">
        <f>('ОБЕКТ 1'!AA10)</f>
        <v>1</v>
      </c>
      <c r="AB10" s="20" t="str">
        <f>('ОБЕКТ 1'!AB10)</f>
        <v>П</v>
      </c>
      <c r="AC10" s="20" t="str">
        <f>('ОБЕКТ 1'!AC10)</f>
        <v>П</v>
      </c>
      <c r="AD10" s="20" t="str">
        <f>('ОБЕКТ 1'!AD10)</f>
        <v>П</v>
      </c>
      <c r="AE10" s="20">
        <f>('ОБЕКТ 1'!AE10)</f>
        <v>1</v>
      </c>
      <c r="AF10" s="20">
        <f>('ОБЕКТ 1'!AF10)</f>
        <v>1</v>
      </c>
      <c r="AG10" s="20">
        <f>('ОБЕКТ 1'!AG10)</f>
        <v>1</v>
      </c>
      <c r="AH10" s="20">
        <f>('ОБЕКТ 1'!AH10)</f>
        <v>1</v>
      </c>
      <c r="AI10" s="20">
        <f>('ОБЕКТ 1'!AI10)</f>
        <v>1</v>
      </c>
      <c r="AJ10" s="20" t="str">
        <f>('ОБЕКТ 1'!AJ10)</f>
        <v>П</v>
      </c>
      <c r="AK10" s="20">
        <f>('ОБЕКТ 1'!AK10)</f>
        <v>1</v>
      </c>
      <c r="AL10" s="18">
        <f>('ОБЕКТ 1'!AL10)</f>
        <v>160</v>
      </c>
      <c r="AM10" s="18">
        <f>('ОБЕКТ 1'!AM10)</f>
        <v>15</v>
      </c>
      <c r="AN10" s="18">
        <f>('ОБЕКТ 1'!AN10)</f>
        <v>112</v>
      </c>
      <c r="AO10" s="18">
        <f>('ОБЕКТ 1'!AO10)</f>
        <v>5</v>
      </c>
      <c r="AP10" s="18">
        <f>('ОБЕКТ 1'!AP10)</f>
        <v>0</v>
      </c>
      <c r="AQ10" s="18">
        <f>('ОБЕКТ 1'!AQ10)</f>
        <v>0</v>
      </c>
      <c r="AR10" s="18">
        <f>('ОБЕКТ 1'!AR10)</f>
        <v>0</v>
      </c>
      <c r="AS10" s="18">
        <f>('ОБЕКТ 1'!AS10)</f>
        <v>0</v>
      </c>
      <c r="AT10" s="18">
        <f>('ОБЕКТ 1'!AT10)</f>
        <v>0</v>
      </c>
      <c r="AU10" s="18">
        <f>('ОБЕКТ 1'!AU10)</f>
        <v>5</v>
      </c>
      <c r="AV10" s="18">
        <f>('ОБЕКТ 1'!AV10)</f>
        <v>0</v>
      </c>
      <c r="AW10" s="18"/>
    </row>
    <row r="11" spans="1:49" s="22" customFormat="1" ht="19.5" thickBot="1" x14ac:dyDescent="0.35">
      <c r="A11" s="18">
        <v>2</v>
      </c>
      <c r="B11" s="18" t="str">
        <f>('ОБЕКТ 1'!B11)</f>
        <v>ПЕТЪР ПЕТРОВ</v>
      </c>
      <c r="C11" s="18">
        <f>('ОБЕКТ 1'!C11)</f>
        <v>4</v>
      </c>
      <c r="D11" s="18" t="str">
        <f>('ОБЕКТ 1'!D11)</f>
        <v>Русе</v>
      </c>
      <c r="E11" s="18" t="str">
        <f>('ОБЕКТ 1'!E11)</f>
        <v>ОБЕКТ 1</v>
      </c>
      <c r="F11" s="18" t="str">
        <f>('ОБЕКТ 1'!F11)</f>
        <v>продавач-консултант</v>
      </c>
      <c r="G11" s="20">
        <f>('ОБЕКТ 1'!G11)</f>
        <v>2</v>
      </c>
      <c r="H11" s="20" t="str">
        <f>('ОБЕКТ 1'!H11)</f>
        <v>П</v>
      </c>
      <c r="I11" s="20" t="str">
        <f>('ОБЕКТ 1'!I11)</f>
        <v>П</v>
      </c>
      <c r="J11" s="20">
        <f>('ОБЕКТ 1'!J11)</f>
        <v>2</v>
      </c>
      <c r="K11" s="20">
        <f>('ОБЕКТ 1'!K11)</f>
        <v>2</v>
      </c>
      <c r="L11" s="20" t="str">
        <f>('ОБЕКТ 1'!L11)</f>
        <v>П</v>
      </c>
      <c r="M11" s="20">
        <f>('ОБЕКТ 1'!M11)</f>
        <v>2</v>
      </c>
      <c r="N11" s="20">
        <f>('ОБЕКТ 1'!N11)</f>
        <v>2</v>
      </c>
      <c r="O11" s="20" t="str">
        <f>('ОБЕКТ 1'!O11)</f>
        <v>П</v>
      </c>
      <c r="P11" s="20" t="str">
        <f>('ОБЕКТ 1'!P11)</f>
        <v>П</v>
      </c>
      <c r="Q11" s="20">
        <f>('ОБЕКТ 1'!Q11)</f>
        <v>2</v>
      </c>
      <c r="R11" s="20">
        <f>('ОБЕКТ 1'!R11)</f>
        <v>2</v>
      </c>
      <c r="S11" s="20">
        <f>('ОБЕКТ 1'!S11)</f>
        <v>2</v>
      </c>
      <c r="T11" s="20">
        <f>('ОБЕКТ 1'!T11)</f>
        <v>2</v>
      </c>
      <c r="U11" s="20">
        <f>('ОБЕКТ 1'!U11)</f>
        <v>2</v>
      </c>
      <c r="V11" s="20" t="str">
        <f>('ОБЕКТ 1'!V11)</f>
        <v>П</v>
      </c>
      <c r="W11" s="20" t="str">
        <f>('ОБЕКТ 1'!W11)</f>
        <v>П</v>
      </c>
      <c r="X11" s="20">
        <f>('ОБЕКТ 1'!X11)</f>
        <v>0</v>
      </c>
      <c r="Y11" s="20">
        <f>('ОБЕКТ 1'!Y11)</f>
        <v>0</v>
      </c>
      <c r="Z11" s="20">
        <f>('ОБЕКТ 1'!Z11)</f>
        <v>0</v>
      </c>
      <c r="AA11" s="20">
        <f>('ОБЕКТ 1'!AA11)</f>
        <v>0</v>
      </c>
      <c r="AB11" s="20" t="str">
        <f>('ОБЕКТ 1'!AB11)</f>
        <v>П</v>
      </c>
      <c r="AC11" s="20" t="str">
        <f>('ОБЕКТ 1'!AC11)</f>
        <v>П</v>
      </c>
      <c r="AD11" s="20" t="str">
        <f>('ОБЕКТ 1'!AD11)</f>
        <v>П</v>
      </c>
      <c r="AE11" s="20">
        <f>('ОБЕКТ 1'!AE11)</f>
        <v>2</v>
      </c>
      <c r="AF11" s="20">
        <f>('ОБЕКТ 1'!AF11)</f>
        <v>2</v>
      </c>
      <c r="AG11" s="20">
        <f>('ОБЕКТ 1'!AG11)</f>
        <v>2</v>
      </c>
      <c r="AH11" s="20">
        <f>('ОБЕКТ 1'!AH11)</f>
        <v>2</v>
      </c>
      <c r="AI11" s="20">
        <f>('ОБЕКТ 1'!AI11)</f>
        <v>2</v>
      </c>
      <c r="AJ11" s="20" t="str">
        <f>('ОБЕКТ 1'!AJ11)</f>
        <v>П</v>
      </c>
      <c r="AK11" s="20">
        <f>('ОБЕКТ 1'!AK11)</f>
        <v>2</v>
      </c>
      <c r="AL11" s="18">
        <f>('ОБЕКТ 1'!AL11)</f>
        <v>84</v>
      </c>
      <c r="AM11" s="18">
        <f>('ОБЕКТ 1'!AM11)</f>
        <v>16</v>
      </c>
      <c r="AN11" s="18">
        <f>('ОБЕКТ 1'!AN11)</f>
        <v>120</v>
      </c>
      <c r="AO11" s="18">
        <f>('ОБЕКТ 1'!AO11)</f>
        <v>0</v>
      </c>
      <c r="AP11" s="18">
        <f>('ОБЕКТ 1'!AP11)</f>
        <v>0</v>
      </c>
      <c r="AQ11" s="18">
        <f>('ОБЕКТ 1'!AQ11)</f>
        <v>0</v>
      </c>
      <c r="AR11" s="18">
        <f>('ОБЕКТ 1'!AR11)</f>
        <v>0</v>
      </c>
      <c r="AS11" s="18">
        <f>('ОБЕКТ 1'!AS11)</f>
        <v>0</v>
      </c>
      <c r="AT11" s="18">
        <f>('ОБЕКТ 1'!AT11)</f>
        <v>0</v>
      </c>
      <c r="AU11" s="18">
        <f>('ОБЕКТ 1'!AU11)</f>
        <v>0</v>
      </c>
      <c r="AV11" s="18">
        <f>('ОБЕКТ 1'!AV11)</f>
        <v>4</v>
      </c>
      <c r="AW11" s="18"/>
    </row>
    <row r="12" spans="1:49" s="25" customFormat="1" ht="19.5" thickBot="1" x14ac:dyDescent="0.35">
      <c r="A12" s="23">
        <v>3</v>
      </c>
      <c r="B12" s="23" t="str">
        <f>('ОБЕКТ 2'!B10)</f>
        <v>АНГЕЛ АНГЕЛОВ</v>
      </c>
      <c r="C12" s="23">
        <f>('ОБЕКТ 2'!C10)</f>
        <v>8</v>
      </c>
      <c r="D12" s="23" t="str">
        <f>('ОБЕКТ 2'!D10)</f>
        <v>Русе</v>
      </c>
      <c r="E12" s="23" t="str">
        <f>('ОБЕКТ 2'!E10)</f>
        <v>ОБЕКТ 2</v>
      </c>
      <c r="F12" s="23" t="str">
        <f>('ОБЕКТ 2'!F10)</f>
        <v>продавач-консултант</v>
      </c>
      <c r="G12" s="24">
        <f>('ОБЕКТ 2'!G10)</f>
        <v>1</v>
      </c>
      <c r="H12" s="24" t="str">
        <f>('ОБЕКТ 2'!H10)</f>
        <v>П</v>
      </c>
      <c r="I12" s="24" t="str">
        <f>('ОБЕКТ 2'!I10)</f>
        <v>П</v>
      </c>
      <c r="J12" s="24">
        <f>('ОБЕКТ 2'!J10)</f>
        <v>1</v>
      </c>
      <c r="K12" s="24">
        <f>('ОБЕКТ 2'!K10)</f>
        <v>1</v>
      </c>
      <c r="L12" s="24" t="str">
        <f>('ОБЕКТ 2'!L10)</f>
        <v>П</v>
      </c>
      <c r="M12" s="24">
        <f>('ОБЕКТ 2'!M10)</f>
        <v>1</v>
      </c>
      <c r="N12" s="24">
        <f>('ОБЕКТ 2'!N10)</f>
        <v>1</v>
      </c>
      <c r="O12" s="24" t="str">
        <f>('ОБЕКТ 2'!O10)</f>
        <v>П</v>
      </c>
      <c r="P12" s="24" t="str">
        <f>('ОБЕКТ 2'!P10)</f>
        <v>П</v>
      </c>
      <c r="Q12" s="24">
        <f>('ОБЕКТ 2'!Q10)</f>
        <v>1</v>
      </c>
      <c r="R12" s="24">
        <f>('ОБЕКТ 2'!R10)</f>
        <v>1</v>
      </c>
      <c r="S12" s="24">
        <f>('ОБЕКТ 2'!S10)</f>
        <v>1</v>
      </c>
      <c r="T12" s="24">
        <f>('ОБЕКТ 2'!T10)</f>
        <v>1</v>
      </c>
      <c r="U12" s="24">
        <f>('ОБЕКТ 2'!U10)</f>
        <v>1</v>
      </c>
      <c r="V12" s="24" t="str">
        <f>('ОБЕКТ 2'!V10)</f>
        <v>П</v>
      </c>
      <c r="W12" s="24" t="str">
        <f>('ОБЕКТ 2'!W10)</f>
        <v>П</v>
      </c>
      <c r="X12" s="24" t="str">
        <f>('ОБЕКТ 2'!X10)</f>
        <v>О</v>
      </c>
      <c r="Y12" s="24" t="str">
        <f>('ОБЕКТ 2'!Y10)</f>
        <v>О</v>
      </c>
      <c r="Z12" s="24" t="str">
        <f>('ОБЕКТ 2'!Z10)</f>
        <v>О</v>
      </c>
      <c r="AA12" s="24" t="str">
        <f>('ОБЕКТ 2'!AA10)</f>
        <v>О</v>
      </c>
      <c r="AB12" s="24" t="str">
        <f>('ОБЕКТ 2'!AB10)</f>
        <v>П</v>
      </c>
      <c r="AC12" s="24" t="str">
        <f>('ОБЕКТ 2'!AC10)</f>
        <v>П</v>
      </c>
      <c r="AD12" s="24" t="str">
        <f>('ОБЕКТ 2'!AD10)</f>
        <v>П</v>
      </c>
      <c r="AE12" s="24">
        <f>('ОБЕКТ 2'!AE10)</f>
        <v>1</v>
      </c>
      <c r="AF12" s="24">
        <f>('ОБЕКТ 2'!AF10)</f>
        <v>1</v>
      </c>
      <c r="AG12" s="24">
        <f>('ОБЕКТ 2'!AG10)</f>
        <v>1</v>
      </c>
      <c r="AH12" s="24">
        <f>('ОБЕКТ 2'!AH10)</f>
        <v>1</v>
      </c>
      <c r="AI12" s="24">
        <f>('ОБЕКТ 2'!AI10)</f>
        <v>1</v>
      </c>
      <c r="AJ12" s="24" t="str">
        <f>('ОБЕКТ 2'!AJ10)</f>
        <v>П</v>
      </c>
      <c r="AK12" s="24">
        <f>('ОБЕКТ 2'!AK10)</f>
        <v>1</v>
      </c>
      <c r="AL12" s="23">
        <f>('ОБЕКТ 2'!AL10)</f>
        <v>160</v>
      </c>
      <c r="AM12" s="23">
        <f>('ОБЕКТ 2'!AM10)</f>
        <v>16</v>
      </c>
      <c r="AN12" s="23">
        <f>('ОБЕКТ 2'!AN10)</f>
        <v>105</v>
      </c>
      <c r="AO12" s="23">
        <f>('ОБЕКТ 2'!AO10)</f>
        <v>4</v>
      </c>
      <c r="AP12" s="23">
        <f>('ОБЕКТ 2'!AP10)</f>
        <v>0</v>
      </c>
      <c r="AQ12" s="23">
        <f>('ОБЕКТ 2'!AQ10)</f>
        <v>0</v>
      </c>
      <c r="AR12" s="23">
        <f>('ОБЕКТ 2'!AR10)</f>
        <v>0</v>
      </c>
      <c r="AS12" s="23">
        <f>('ОБЕКТ 2'!AS10)</f>
        <v>0</v>
      </c>
      <c r="AT12" s="23">
        <f>('ОБЕКТ 2'!AT10)</f>
        <v>0</v>
      </c>
      <c r="AU12" s="23">
        <f>('ОБЕКТ 2'!AU10)</f>
        <v>4</v>
      </c>
      <c r="AV12" s="18">
        <f>('ОБЕКТ 2'!AV10)</f>
        <v>0</v>
      </c>
      <c r="AW12" s="23"/>
    </row>
    <row r="13" spans="1:49" s="25" customFormat="1" ht="19.5" thickBot="1" x14ac:dyDescent="0.35">
      <c r="A13" s="23">
        <v>4</v>
      </c>
      <c r="B13" s="23" t="str">
        <f>('ОБЕКТ 2'!B11)</f>
        <v>ПЛАМЕН ПЛАМЕНОВ</v>
      </c>
      <c r="C13" s="23">
        <f>('ОБЕКТ 2'!C11)</f>
        <v>8</v>
      </c>
      <c r="D13" s="23" t="str">
        <f>('ОБЕКТ 2'!D11)</f>
        <v>Русе</v>
      </c>
      <c r="E13" s="23" t="str">
        <f>('ОБЕКТ 2'!E11)</f>
        <v>ОБЕКТ 2</v>
      </c>
      <c r="F13" s="23" t="str">
        <f>('ОБЕКТ 2'!F11)</f>
        <v>продавач-консултант</v>
      </c>
      <c r="G13" s="24">
        <f>('ОБЕКТ 2'!G11)</f>
        <v>1</v>
      </c>
      <c r="H13" s="24" t="str">
        <f>('ОБЕКТ 2'!H11)</f>
        <v>П</v>
      </c>
      <c r="I13" s="24" t="str">
        <f>('ОБЕКТ 2'!I11)</f>
        <v>П</v>
      </c>
      <c r="J13" s="24">
        <f>('ОБЕКТ 2'!J11)</f>
        <v>1</v>
      </c>
      <c r="K13" s="24">
        <f>('ОБЕКТ 2'!K11)</f>
        <v>1</v>
      </c>
      <c r="L13" s="24" t="str">
        <f>('ОБЕКТ 2'!L11)</f>
        <v>П</v>
      </c>
      <c r="M13" s="24">
        <f>('ОБЕКТ 2'!M11)</f>
        <v>1</v>
      </c>
      <c r="N13" s="24">
        <f>('ОБЕКТ 2'!N11)</f>
        <v>1</v>
      </c>
      <c r="O13" s="24" t="str">
        <f>('ОБЕКТ 2'!O11)</f>
        <v>П</v>
      </c>
      <c r="P13" s="24" t="str">
        <f>('ОБЕКТ 2'!P11)</f>
        <v>П</v>
      </c>
      <c r="Q13" s="24" t="str">
        <f>('ОБЕКТ 2'!Q11)</f>
        <v>Б</v>
      </c>
      <c r="R13" s="24" t="str">
        <f>('ОБЕКТ 2'!R11)</f>
        <v>Б</v>
      </c>
      <c r="S13" s="24" t="str">
        <f>('ОБЕКТ 2'!S11)</f>
        <v>Б</v>
      </c>
      <c r="T13" s="24" t="str">
        <f>('ОБЕКТ 2'!T11)</f>
        <v>Б</v>
      </c>
      <c r="U13" s="24" t="str">
        <f>('ОБЕКТ 2'!U11)</f>
        <v>Б</v>
      </c>
      <c r="V13" s="24" t="str">
        <f>('ОБЕКТ 2'!V11)</f>
        <v>П</v>
      </c>
      <c r="W13" s="24" t="str">
        <f>('ОБЕКТ 2'!W11)</f>
        <v>П</v>
      </c>
      <c r="X13" s="24">
        <f>('ОБЕКТ 2'!X11)</f>
        <v>1</v>
      </c>
      <c r="Y13" s="24">
        <f>('ОБЕКТ 2'!Y11)</f>
        <v>1</v>
      </c>
      <c r="Z13" s="24">
        <f>('ОБЕКТ 2'!Z11)</f>
        <v>1</v>
      </c>
      <c r="AA13" s="24">
        <f>('ОБЕКТ 2'!AA11)</f>
        <v>1</v>
      </c>
      <c r="AB13" s="24" t="str">
        <f>('ОБЕКТ 2'!AB11)</f>
        <v>П</v>
      </c>
      <c r="AC13" s="24" t="str">
        <f>('ОБЕКТ 2'!AC11)</f>
        <v>П</v>
      </c>
      <c r="AD13" s="24" t="str">
        <f>('ОБЕКТ 2'!AD11)</f>
        <v>П</v>
      </c>
      <c r="AE13" s="24">
        <f>('ОБЕКТ 2'!AE11)</f>
        <v>1</v>
      </c>
      <c r="AF13" s="24">
        <f>('ОБЕКТ 2'!AF11)</f>
        <v>1</v>
      </c>
      <c r="AG13" s="24">
        <f>('ОБЕКТ 2'!AG11)</f>
        <v>1</v>
      </c>
      <c r="AH13" s="24">
        <f>('ОБЕКТ 2'!AH11)</f>
        <v>1</v>
      </c>
      <c r="AI13" s="24">
        <f>('ОБЕКТ 2'!AI11)</f>
        <v>1</v>
      </c>
      <c r="AJ13" s="24" t="str">
        <f>('ОБЕКТ 2'!AJ11)</f>
        <v>П</v>
      </c>
      <c r="AK13" s="24">
        <f>('ОБЕКТ 2'!AK11)</f>
        <v>1</v>
      </c>
      <c r="AL13" s="23">
        <f>('ОБЕКТ 2'!AL11)</f>
        <v>160</v>
      </c>
      <c r="AM13" s="23">
        <f>('ОБЕКТ 2'!AM11)</f>
        <v>15</v>
      </c>
      <c r="AN13" s="23">
        <f>('ОБЕКТ 2'!AN11)</f>
        <v>98</v>
      </c>
      <c r="AO13" s="23">
        <f>('ОБЕКТ 2'!AO11)</f>
        <v>0</v>
      </c>
      <c r="AP13" s="23">
        <f>('ОБЕКТ 2'!AP11)</f>
        <v>0</v>
      </c>
      <c r="AQ13" s="23">
        <f>('ОБЕКТ 2'!AQ11)</f>
        <v>5</v>
      </c>
      <c r="AR13" s="23">
        <f>('ОБЕКТ 2'!AR11)</f>
        <v>0</v>
      </c>
      <c r="AS13" s="23">
        <f>('ОБЕКТ 2'!AS11)</f>
        <v>0</v>
      </c>
      <c r="AT13" s="23">
        <f>('ОБЕКТ 2'!AT11)</f>
        <v>0</v>
      </c>
      <c r="AU13" s="23">
        <f>('ОБЕКТ 2'!AU11)</f>
        <v>0</v>
      </c>
      <c r="AV13" s="18">
        <f>('ОБЕКТ 2'!AV11)</f>
        <v>0</v>
      </c>
      <c r="AW13" s="23"/>
    </row>
    <row r="14" spans="1:49" s="25" customFormat="1" ht="19.5" thickBot="1" x14ac:dyDescent="0.35">
      <c r="A14" s="23">
        <v>5</v>
      </c>
      <c r="B14" s="23">
        <f>('ОБЕКТ 2'!B12)</f>
        <v>0</v>
      </c>
      <c r="C14" s="23">
        <f>('ОБЕКТ 2'!C12)</f>
        <v>0</v>
      </c>
      <c r="D14" s="23">
        <f>('ОБЕКТ 2'!D12)</f>
        <v>0</v>
      </c>
      <c r="E14" s="23">
        <f>('ОБЕКТ 2'!E12)</f>
        <v>0</v>
      </c>
      <c r="F14" s="23">
        <f>('ОБЕКТ 2'!F12)</f>
        <v>0</v>
      </c>
      <c r="G14" s="24">
        <f>('ОБЕКТ 2'!G12)</f>
        <v>0</v>
      </c>
      <c r="H14" s="24">
        <f>('ОБЕКТ 2'!H12)</f>
        <v>0</v>
      </c>
      <c r="I14" s="24">
        <f>('ОБЕКТ 2'!I12)</f>
        <v>0</v>
      </c>
      <c r="J14" s="24">
        <f>('ОБЕКТ 2'!J12)</f>
        <v>0</v>
      </c>
      <c r="K14" s="24">
        <f>('ОБЕКТ 2'!K12)</f>
        <v>0</v>
      </c>
      <c r="L14" s="24">
        <f>('ОБЕКТ 2'!L12)</f>
        <v>0</v>
      </c>
      <c r="M14" s="24">
        <f>('ОБЕКТ 2'!M12)</f>
        <v>0</v>
      </c>
      <c r="N14" s="24">
        <f>('ОБЕКТ 2'!N12)</f>
        <v>0</v>
      </c>
      <c r="O14" s="24">
        <f>('ОБЕКТ 2'!O12)</f>
        <v>0</v>
      </c>
      <c r="P14" s="24">
        <f>('ОБЕКТ 2'!P12)</f>
        <v>0</v>
      </c>
      <c r="Q14" s="24">
        <f>('ОБЕКТ 2'!Q12)</f>
        <v>0</v>
      </c>
      <c r="R14" s="24">
        <f>('ОБЕКТ 2'!R12)</f>
        <v>0</v>
      </c>
      <c r="S14" s="24">
        <f>('ОБЕКТ 2'!S12)</f>
        <v>0</v>
      </c>
      <c r="T14" s="24">
        <f>('ОБЕКТ 2'!T12)</f>
        <v>0</v>
      </c>
      <c r="U14" s="24">
        <f>('ОБЕКТ 2'!U12)</f>
        <v>0</v>
      </c>
      <c r="V14" s="24">
        <f>('ОБЕКТ 2'!V12)</f>
        <v>0</v>
      </c>
      <c r="W14" s="24">
        <f>('ОБЕКТ 2'!W12)</f>
        <v>0</v>
      </c>
      <c r="X14" s="24">
        <f>('ОБЕКТ 2'!X12)</f>
        <v>0</v>
      </c>
      <c r="Y14" s="24">
        <f>('ОБЕКТ 2'!Y12)</f>
        <v>0</v>
      </c>
      <c r="Z14" s="24">
        <f>('ОБЕКТ 2'!Z12)</f>
        <v>0</v>
      </c>
      <c r="AA14" s="24">
        <f>('ОБЕКТ 2'!AA12)</f>
        <v>0</v>
      </c>
      <c r="AB14" s="24">
        <f>('ОБЕКТ 2'!AB12)</f>
        <v>0</v>
      </c>
      <c r="AC14" s="24">
        <f>('ОБЕКТ 2'!AC12)</f>
        <v>0</v>
      </c>
      <c r="AD14" s="24">
        <f>('ОБЕКТ 2'!AD12)</f>
        <v>0</v>
      </c>
      <c r="AE14" s="24">
        <f>('ОБЕКТ 2'!AE12)</f>
        <v>0</v>
      </c>
      <c r="AF14" s="24">
        <f>('ОБЕКТ 2'!AF12)</f>
        <v>0</v>
      </c>
      <c r="AG14" s="24">
        <f>('ОБЕКТ 2'!AG12)</f>
        <v>0</v>
      </c>
      <c r="AH14" s="24">
        <f>('ОБЕКТ 2'!AH12)</f>
        <v>0</v>
      </c>
      <c r="AI14" s="24">
        <f>('ОБЕКТ 2'!AI12)</f>
        <v>0</v>
      </c>
      <c r="AJ14" s="24">
        <f>('ОБЕКТ 2'!AJ12)</f>
        <v>0</v>
      </c>
      <c r="AK14" s="24">
        <f>('ОБЕКТ 2'!AK12)</f>
        <v>0</v>
      </c>
      <c r="AL14" s="23">
        <f>('ОБЕКТ 2'!AL12)</f>
        <v>0</v>
      </c>
      <c r="AM14" s="23">
        <f>('ОБЕКТ 2'!AM12)</f>
        <v>0</v>
      </c>
      <c r="AN14" s="23">
        <f>('ОБЕКТ 2'!AN12)</f>
        <v>0</v>
      </c>
      <c r="AO14" s="23">
        <f>('ОБЕКТ 2'!AO12)</f>
        <v>0</v>
      </c>
      <c r="AP14" s="23">
        <f>('ОБЕКТ 2'!AP12)</f>
        <v>0</v>
      </c>
      <c r="AQ14" s="23">
        <f>('ОБЕКТ 2'!AQ12)</f>
        <v>0</v>
      </c>
      <c r="AR14" s="23">
        <f>('ОБЕКТ 2'!AR12)</f>
        <v>0</v>
      </c>
      <c r="AS14" s="23">
        <f>('ОБЕКТ 2'!AS12)</f>
        <v>0</v>
      </c>
      <c r="AT14" s="23">
        <f>('ОБЕКТ 2'!AT12)</f>
        <v>0</v>
      </c>
      <c r="AU14" s="23">
        <f>('ОБЕКТ 2'!AU12)</f>
        <v>0</v>
      </c>
      <c r="AV14" s="18">
        <f>('ОБЕКТ 2'!AV12)</f>
        <v>0</v>
      </c>
      <c r="AW14" s="23"/>
    </row>
    <row r="15" spans="1:49" s="25" customFormat="1" ht="19.5" thickBot="1" x14ac:dyDescent="0.35">
      <c r="A15" s="23">
        <v>6</v>
      </c>
      <c r="B15" s="23">
        <f>('ОБЕКТ 2'!B13)</f>
        <v>0</v>
      </c>
      <c r="C15" s="23">
        <f>('ОБЕКТ 2'!C13)</f>
        <v>0</v>
      </c>
      <c r="D15" s="23">
        <f>('ОБЕКТ 2'!D13)</f>
        <v>0</v>
      </c>
      <c r="E15" s="23">
        <f>('ОБЕКТ 2'!E13)</f>
        <v>0</v>
      </c>
      <c r="F15" s="23">
        <f>('ОБЕКТ 2'!F13)</f>
        <v>0</v>
      </c>
      <c r="G15" s="24">
        <f>('ОБЕКТ 2'!G13)</f>
        <v>0</v>
      </c>
      <c r="H15" s="24">
        <f>('ОБЕКТ 2'!H13)</f>
        <v>0</v>
      </c>
      <c r="I15" s="24">
        <f>('ОБЕКТ 2'!I13)</f>
        <v>0</v>
      </c>
      <c r="J15" s="24">
        <f>('ОБЕКТ 2'!J13)</f>
        <v>0</v>
      </c>
      <c r="K15" s="24">
        <f>('ОБЕКТ 2'!K13)</f>
        <v>0</v>
      </c>
      <c r="L15" s="24">
        <f>('ОБЕКТ 2'!L13)</f>
        <v>0</v>
      </c>
      <c r="M15" s="24">
        <f>('ОБЕКТ 2'!M13)</f>
        <v>0</v>
      </c>
      <c r="N15" s="24">
        <f>('ОБЕКТ 2'!N13)</f>
        <v>0</v>
      </c>
      <c r="O15" s="24">
        <f>('ОБЕКТ 2'!O13)</f>
        <v>0</v>
      </c>
      <c r="P15" s="24">
        <f>('ОБЕКТ 2'!P13)</f>
        <v>0</v>
      </c>
      <c r="Q15" s="24">
        <f>('ОБЕКТ 2'!Q13)</f>
        <v>0</v>
      </c>
      <c r="R15" s="24">
        <f>('ОБЕКТ 2'!R13)</f>
        <v>0</v>
      </c>
      <c r="S15" s="24">
        <f>('ОБЕКТ 2'!S13)</f>
        <v>0</v>
      </c>
      <c r="T15" s="24">
        <f>('ОБЕКТ 2'!T13)</f>
        <v>0</v>
      </c>
      <c r="U15" s="24">
        <f>('ОБЕКТ 2'!U13)</f>
        <v>0</v>
      </c>
      <c r="V15" s="24">
        <f>('ОБЕКТ 2'!V13)</f>
        <v>0</v>
      </c>
      <c r="W15" s="24">
        <f>('ОБЕКТ 2'!W13)</f>
        <v>0</v>
      </c>
      <c r="X15" s="24">
        <f>('ОБЕКТ 2'!X13)</f>
        <v>0</v>
      </c>
      <c r="Y15" s="24">
        <f>('ОБЕКТ 2'!Y13)</f>
        <v>0</v>
      </c>
      <c r="Z15" s="24">
        <f>('ОБЕКТ 2'!Z13)</f>
        <v>0</v>
      </c>
      <c r="AA15" s="24">
        <f>('ОБЕКТ 2'!AA13)</f>
        <v>0</v>
      </c>
      <c r="AB15" s="24">
        <f>('ОБЕКТ 2'!AB13)</f>
        <v>0</v>
      </c>
      <c r="AC15" s="24">
        <f>('ОБЕКТ 2'!AC13)</f>
        <v>0</v>
      </c>
      <c r="AD15" s="24">
        <f>('ОБЕКТ 2'!AD13)</f>
        <v>0</v>
      </c>
      <c r="AE15" s="24">
        <f>('ОБЕКТ 2'!AE13)</f>
        <v>0</v>
      </c>
      <c r="AF15" s="24">
        <f>('ОБЕКТ 2'!AF13)</f>
        <v>0</v>
      </c>
      <c r="AG15" s="24">
        <f>('ОБЕКТ 2'!AG13)</f>
        <v>0</v>
      </c>
      <c r="AH15" s="24">
        <f>('ОБЕКТ 2'!AH13)</f>
        <v>0</v>
      </c>
      <c r="AI15" s="24">
        <f>('ОБЕКТ 2'!AI13)</f>
        <v>0</v>
      </c>
      <c r="AJ15" s="24">
        <f>('ОБЕКТ 2'!AJ13)</f>
        <v>0</v>
      </c>
      <c r="AK15" s="24">
        <f>('ОБЕКТ 2'!AK13)</f>
        <v>0</v>
      </c>
      <c r="AL15" s="23">
        <f>('ОБЕКТ 2'!AL13)</f>
        <v>0</v>
      </c>
      <c r="AM15" s="23">
        <f>('ОБЕКТ 2'!AM13)</f>
        <v>0</v>
      </c>
      <c r="AN15" s="23">
        <f>('ОБЕКТ 2'!AN13)</f>
        <v>0</v>
      </c>
      <c r="AO15" s="23">
        <f>('ОБЕКТ 2'!AO13)</f>
        <v>0</v>
      </c>
      <c r="AP15" s="23">
        <f>('ОБЕКТ 2'!AP13)</f>
        <v>0</v>
      </c>
      <c r="AQ15" s="23">
        <f>('ОБЕКТ 2'!AQ13)</f>
        <v>0</v>
      </c>
      <c r="AR15" s="23">
        <f>('ОБЕКТ 2'!AR13)</f>
        <v>0</v>
      </c>
      <c r="AS15" s="23">
        <f>('ОБЕКТ 2'!AS13)</f>
        <v>0</v>
      </c>
      <c r="AT15" s="23">
        <f>('ОБЕКТ 2'!AT13)</f>
        <v>0</v>
      </c>
      <c r="AU15" s="23">
        <f>('ОБЕКТ 2'!AU13)</f>
        <v>0</v>
      </c>
      <c r="AV15" s="18">
        <f>('ОБЕКТ 2'!AV13)</f>
        <v>0</v>
      </c>
      <c r="AW15" s="23"/>
    </row>
    <row r="16" spans="1:49" s="29" customFormat="1" ht="19.5" thickBot="1" x14ac:dyDescent="0.35">
      <c r="A16" s="26">
        <v>7</v>
      </c>
      <c r="B16" s="26" t="str">
        <f>('ОБЕКТ 3'!B10)</f>
        <v>ИВАНКА ПЕТРОВА</v>
      </c>
      <c r="C16" s="26">
        <f>('ОБЕКТ 3'!C10)</f>
        <v>8</v>
      </c>
      <c r="D16" s="26" t="str">
        <f>('ОБЕКТ 3'!D10)</f>
        <v>Силистра</v>
      </c>
      <c r="E16" s="26" t="str">
        <f>('ОБЕКТ 3'!E10)</f>
        <v>ОБЕКТ 3</v>
      </c>
      <c r="F16" s="26" t="str">
        <f>('ОБЕКТ 3'!F10)</f>
        <v>продавач-консултант</v>
      </c>
      <c r="G16" s="28">
        <f>('ОБЕКТ 3'!G10)</f>
        <v>1</v>
      </c>
      <c r="H16" s="28" t="str">
        <f>('ОБЕКТ 3'!H10)</f>
        <v>П</v>
      </c>
      <c r="I16" s="28" t="str">
        <f>('ОБЕКТ 3'!I10)</f>
        <v>П</v>
      </c>
      <c r="J16" s="28" t="str">
        <f>('ОБЕКТ 3'!J10)</f>
        <v>П</v>
      </c>
      <c r="K16" s="28" t="str">
        <f>('ОБЕКТ 3'!K10)</f>
        <v>П</v>
      </c>
      <c r="L16" s="28" t="str">
        <f>('ОБЕКТ 3'!L10)</f>
        <v>П</v>
      </c>
      <c r="M16" s="28">
        <f>('ОБЕКТ 3'!M10)</f>
        <v>1</v>
      </c>
      <c r="N16" s="28">
        <f>('ОБЕКТ 3'!N10)</f>
        <v>1</v>
      </c>
      <c r="O16" s="28" t="str">
        <f>('ОБЕКТ 3'!O10)</f>
        <v>П</v>
      </c>
      <c r="P16" s="28" t="str">
        <f>('ОБЕКТ 3'!P10)</f>
        <v>П</v>
      </c>
      <c r="Q16" s="28">
        <f>('ОБЕКТ 3'!Q10)</f>
        <v>1</v>
      </c>
      <c r="R16" s="28">
        <f>('ОБЕКТ 3'!R10)</f>
        <v>1</v>
      </c>
      <c r="S16" s="28">
        <f>('ОБЕКТ 3'!S10)</f>
        <v>1</v>
      </c>
      <c r="T16" s="28">
        <f>('ОБЕКТ 3'!T10)</f>
        <v>1</v>
      </c>
      <c r="U16" s="28">
        <f>('ОБЕКТ 3'!U10)</f>
        <v>1</v>
      </c>
      <c r="V16" s="28" t="str">
        <f>('ОБЕКТ 3'!V10)</f>
        <v>П</v>
      </c>
      <c r="W16" s="28" t="str">
        <f>('ОБЕКТ 3'!W10)</f>
        <v>П</v>
      </c>
      <c r="X16" s="28">
        <f>('ОБЕКТ 3'!X10)</f>
        <v>1</v>
      </c>
      <c r="Y16" s="28">
        <f>('ОБЕКТ 3'!Y10)</f>
        <v>1</v>
      </c>
      <c r="Z16" s="28">
        <f>('ОБЕКТ 3'!Z10)</f>
        <v>1</v>
      </c>
      <c r="AA16" s="28">
        <f>('ОБЕКТ 3'!AA10)</f>
        <v>1</v>
      </c>
      <c r="AB16" s="28" t="str">
        <f>('ОБЕКТ 3'!AB10)</f>
        <v>П</v>
      </c>
      <c r="AC16" s="28" t="str">
        <f>('ОБЕКТ 3'!AC10)</f>
        <v>П</v>
      </c>
      <c r="AD16" s="28" t="str">
        <f>('ОБЕКТ 3'!AD10)</f>
        <v>П</v>
      </c>
      <c r="AE16" s="28">
        <f>('ОБЕКТ 3'!AE10)</f>
        <v>1</v>
      </c>
      <c r="AF16" s="28">
        <f>('ОБЕКТ 3'!AF10)</f>
        <v>1</v>
      </c>
      <c r="AG16" s="28">
        <f>('ОБЕКТ 3'!AG10)</f>
        <v>1</v>
      </c>
      <c r="AH16" s="28">
        <f>('ОБЕКТ 3'!AH10)</f>
        <v>1</v>
      </c>
      <c r="AI16" s="28">
        <f>('ОБЕКТ 3'!AI10)</f>
        <v>1</v>
      </c>
      <c r="AJ16" s="28" t="str">
        <f>('ОБЕКТ 3'!AJ10)</f>
        <v>П</v>
      </c>
      <c r="AK16" s="28">
        <f>('ОБЕКТ 3'!AK10)</f>
        <v>1</v>
      </c>
      <c r="AL16" s="26">
        <f>('ОБЕКТ 3'!AL10)</f>
        <v>162</v>
      </c>
      <c r="AM16" s="26">
        <f>('ОБЕКТ 3'!AM10)</f>
        <v>18</v>
      </c>
      <c r="AN16" s="26">
        <f>('ОБЕКТ 3'!AN10)</f>
        <v>162</v>
      </c>
      <c r="AO16" s="26">
        <f>('ОБЕКТ 3'!AO10)</f>
        <v>0</v>
      </c>
      <c r="AP16" s="26">
        <f>('ОБЕКТ 3'!AP10)</f>
        <v>0</v>
      </c>
      <c r="AQ16" s="26">
        <f>('ОБЕКТ 3'!AQ10)</f>
        <v>0</v>
      </c>
      <c r="AR16" s="26">
        <f>('ОБЕКТ 3'!AR10)</f>
        <v>0</v>
      </c>
      <c r="AS16" s="26">
        <f>('ОБЕКТ 3'!AS10)</f>
        <v>0</v>
      </c>
      <c r="AT16" s="26">
        <f>('ОБЕКТ 3'!AT10)</f>
        <v>0</v>
      </c>
      <c r="AU16" s="26">
        <f>('ОБЕКТ 3'!AU10)</f>
        <v>0</v>
      </c>
      <c r="AV16" s="18">
        <f>('ОБЕКТ 3'!AV10)</f>
        <v>2</v>
      </c>
      <c r="AW16" s="26"/>
    </row>
    <row r="17" spans="1:49" s="29" customFormat="1" ht="19.5" thickBot="1" x14ac:dyDescent="0.35">
      <c r="A17" s="26">
        <v>8</v>
      </c>
      <c r="B17" s="26" t="str">
        <f>('ОБЕКТ 3'!B11)</f>
        <v>КАЛОЯН КИРИЛОВ</v>
      </c>
      <c r="C17" s="26">
        <f>('ОБЕКТ 3'!C11)</f>
        <v>8</v>
      </c>
      <c r="D17" s="26" t="str">
        <f>('ОБЕКТ 3'!D11)</f>
        <v>Силистра</v>
      </c>
      <c r="E17" s="26" t="str">
        <f>('ОБЕКТ 3'!E11)</f>
        <v>ОБЕКТ3</v>
      </c>
      <c r="F17" s="26" t="str">
        <f>('ОБЕКТ 3'!F11)</f>
        <v>продавач-консултант</v>
      </c>
      <c r="G17" s="28">
        <f>('ОБЕКТ 3'!G11)</f>
        <v>1</v>
      </c>
      <c r="H17" s="28" t="str">
        <f>('ОБЕКТ 3'!H11)</f>
        <v>П</v>
      </c>
      <c r="I17" s="28" t="str">
        <f>('ОБЕКТ 3'!I11)</f>
        <v>П</v>
      </c>
      <c r="J17" s="28">
        <f>('ОБЕКТ 3'!J11)</f>
        <v>1</v>
      </c>
      <c r="K17" s="28">
        <f>('ОБЕКТ 3'!K11)</f>
        <v>1</v>
      </c>
      <c r="L17" s="28" t="str">
        <f>('ОБЕКТ 3'!L11)</f>
        <v>П</v>
      </c>
      <c r="M17" s="28">
        <f>('ОБЕКТ 3'!M11)</f>
        <v>1</v>
      </c>
      <c r="N17" s="28">
        <f>('ОБЕКТ 3'!N11)</f>
        <v>1</v>
      </c>
      <c r="O17" s="28" t="str">
        <f>('ОБЕКТ 3'!O11)</f>
        <v>П</v>
      </c>
      <c r="P17" s="28" t="str">
        <f>('ОБЕКТ 3'!P11)</f>
        <v>П</v>
      </c>
      <c r="Q17" s="28">
        <f>('ОБЕКТ 3'!Q11)</f>
        <v>1</v>
      </c>
      <c r="R17" s="28" t="str">
        <f>('ОБЕКТ 3'!R11)</f>
        <v>П</v>
      </c>
      <c r="S17" s="28" t="str">
        <f>('ОБЕКТ 3'!S11)</f>
        <v>П</v>
      </c>
      <c r="T17" s="28" t="str">
        <f>('ОБЕКТ 3'!T11)</f>
        <v>П</v>
      </c>
      <c r="U17" s="28">
        <f>('ОБЕКТ 3'!U11)</f>
        <v>1</v>
      </c>
      <c r="V17" s="28" t="str">
        <f>('ОБЕКТ 3'!V11)</f>
        <v>П</v>
      </c>
      <c r="W17" s="28" t="str">
        <f>('ОБЕКТ 3'!W11)</f>
        <v>П</v>
      </c>
      <c r="X17" s="28">
        <f>('ОБЕКТ 3'!X11)</f>
        <v>1</v>
      </c>
      <c r="Y17" s="28">
        <f>('ОБЕКТ 3'!Y11)</f>
        <v>1</v>
      </c>
      <c r="Z17" s="28">
        <f>('ОБЕКТ 3'!Z11)</f>
        <v>1</v>
      </c>
      <c r="AA17" s="28">
        <f>('ОБЕКТ 3'!AA11)</f>
        <v>1</v>
      </c>
      <c r="AB17" s="28" t="str">
        <f>('ОБЕКТ 3'!AB11)</f>
        <v>П</v>
      </c>
      <c r="AC17" s="28" t="str">
        <f>('ОБЕКТ 3'!AC11)</f>
        <v>П</v>
      </c>
      <c r="AD17" s="28" t="str">
        <f>('ОБЕКТ 3'!AD11)</f>
        <v>П</v>
      </c>
      <c r="AE17" s="28">
        <f>('ОБЕКТ 3'!AE11)</f>
        <v>1</v>
      </c>
      <c r="AF17" s="28">
        <f>('ОБЕКТ 3'!AF11)</f>
        <v>1</v>
      </c>
      <c r="AG17" s="28">
        <f>('ОБЕКТ 3'!AG11)</f>
        <v>1</v>
      </c>
      <c r="AH17" s="28">
        <f>('ОБЕКТ 3'!AH11)</f>
        <v>1</v>
      </c>
      <c r="AI17" s="28">
        <f>('ОБЕКТ 3'!AI11)</f>
        <v>1</v>
      </c>
      <c r="AJ17" s="28" t="str">
        <f>('ОБЕКТ 3'!AJ11)</f>
        <v>П</v>
      </c>
      <c r="AK17" s="28">
        <f>('ОБЕКТ 3'!AK11)</f>
        <v>1</v>
      </c>
      <c r="AL17" s="26">
        <f>('ОБЕКТ 3'!AL11)</f>
        <v>153</v>
      </c>
      <c r="AM17" s="26">
        <f>('ОБЕКТ 3'!AM11)</f>
        <v>17</v>
      </c>
      <c r="AN17" s="26">
        <f>('ОБЕКТ 3'!AN11)</f>
        <v>153</v>
      </c>
      <c r="AO17" s="26">
        <f>('ОБЕКТ 3'!AO11)</f>
        <v>0</v>
      </c>
      <c r="AP17" s="26">
        <f>('ОБЕКТ 3'!AP11)</f>
        <v>0</v>
      </c>
      <c r="AQ17" s="26">
        <f>('ОБЕКТ 3'!AQ11)</f>
        <v>0</v>
      </c>
      <c r="AR17" s="26">
        <f>('ОБЕКТ 3'!AR11)</f>
        <v>0</v>
      </c>
      <c r="AS17" s="26">
        <f>('ОБЕКТ 3'!AS11)</f>
        <v>0</v>
      </c>
      <c r="AT17" s="26">
        <f>('ОБЕКТ 3'!AT11)</f>
        <v>0</v>
      </c>
      <c r="AU17" s="26">
        <f>('ОБЕКТ 3'!AU11)</f>
        <v>0</v>
      </c>
      <c r="AV17" s="18">
        <f>('ОБЕКТ 3'!AV11)</f>
        <v>-7</v>
      </c>
      <c r="AW17" s="26"/>
    </row>
    <row r="18" spans="1:49" s="29" customFormat="1" ht="19.5" thickBot="1" x14ac:dyDescent="0.35">
      <c r="A18" s="26">
        <v>9</v>
      </c>
      <c r="B18" s="26">
        <f>('ОБЕКТ 3'!B12)</f>
        <v>0</v>
      </c>
      <c r="C18" s="26">
        <f>('ОБЕКТ 3'!C12)</f>
        <v>0</v>
      </c>
      <c r="D18" s="26">
        <f>('ОБЕКТ 3'!D12)</f>
        <v>0</v>
      </c>
      <c r="E18" s="26">
        <f>('ОБЕКТ 3'!E12)</f>
        <v>0</v>
      </c>
      <c r="F18" s="26">
        <f>('ОБЕКТ 3'!F12)</f>
        <v>0</v>
      </c>
      <c r="G18" s="28">
        <f>('ОБЕКТ 3'!G12)</f>
        <v>0</v>
      </c>
      <c r="H18" s="28">
        <f>('ОБЕКТ 3'!H12)</f>
        <v>0</v>
      </c>
      <c r="I18" s="28">
        <f>('ОБЕКТ 3'!I12)</f>
        <v>0</v>
      </c>
      <c r="J18" s="28">
        <f>('ОБЕКТ 3'!J12)</f>
        <v>0</v>
      </c>
      <c r="K18" s="28">
        <f>('ОБЕКТ 3'!K12)</f>
        <v>0</v>
      </c>
      <c r="L18" s="28">
        <f>('ОБЕКТ 3'!L12)</f>
        <v>0</v>
      </c>
      <c r="M18" s="28">
        <f>('ОБЕКТ 3'!M12)</f>
        <v>0</v>
      </c>
      <c r="N18" s="28">
        <f>('ОБЕКТ 3'!N12)</f>
        <v>0</v>
      </c>
      <c r="O18" s="28">
        <f>('ОБЕКТ 3'!O12)</f>
        <v>0</v>
      </c>
      <c r="P18" s="28">
        <f>('ОБЕКТ 3'!P12)</f>
        <v>0</v>
      </c>
      <c r="Q18" s="28">
        <f>('ОБЕКТ 3'!Q12)</f>
        <v>0</v>
      </c>
      <c r="R18" s="28">
        <f>('ОБЕКТ 3'!R12)</f>
        <v>0</v>
      </c>
      <c r="S18" s="28">
        <f>('ОБЕКТ 3'!S12)</f>
        <v>0</v>
      </c>
      <c r="T18" s="28">
        <f>('ОБЕКТ 3'!T12)</f>
        <v>0</v>
      </c>
      <c r="U18" s="28">
        <f>('ОБЕКТ 3'!U12)</f>
        <v>0</v>
      </c>
      <c r="V18" s="28">
        <f>('ОБЕКТ 3'!V12)</f>
        <v>0</v>
      </c>
      <c r="W18" s="28">
        <f>('ОБЕКТ 3'!W12)</f>
        <v>0</v>
      </c>
      <c r="X18" s="28">
        <f>('ОБЕКТ 3'!X12)</f>
        <v>0</v>
      </c>
      <c r="Y18" s="28">
        <f>('ОБЕКТ 3'!Y12)</f>
        <v>0</v>
      </c>
      <c r="Z18" s="28">
        <f>('ОБЕКТ 3'!Z12)</f>
        <v>0</v>
      </c>
      <c r="AA18" s="28">
        <f>('ОБЕКТ 3'!AA12)</f>
        <v>0</v>
      </c>
      <c r="AB18" s="28">
        <f>('ОБЕКТ 3'!AB12)</f>
        <v>0</v>
      </c>
      <c r="AC18" s="28">
        <f>('ОБЕКТ 3'!AC12)</f>
        <v>0</v>
      </c>
      <c r="AD18" s="28">
        <f>('ОБЕКТ 3'!AD12)</f>
        <v>0</v>
      </c>
      <c r="AE18" s="28">
        <f>('ОБЕКТ 3'!AE12)</f>
        <v>0</v>
      </c>
      <c r="AF18" s="28">
        <f>('ОБЕКТ 3'!AF12)</f>
        <v>0</v>
      </c>
      <c r="AG18" s="28">
        <f>('ОБЕКТ 3'!AG12)</f>
        <v>0</v>
      </c>
      <c r="AH18" s="28">
        <f>('ОБЕКТ 3'!AH12)</f>
        <v>0</v>
      </c>
      <c r="AI18" s="28">
        <f>('ОБЕКТ 3'!AI12)</f>
        <v>0</v>
      </c>
      <c r="AJ18" s="28">
        <f>('ОБЕКТ 3'!AJ12)</f>
        <v>0</v>
      </c>
      <c r="AK18" s="28">
        <f>('ОБЕКТ 3'!AK12)</f>
        <v>0</v>
      </c>
      <c r="AL18" s="26">
        <f>('ОБЕКТ 3'!AL12)</f>
        <v>0</v>
      </c>
      <c r="AM18" s="26">
        <f>('ОБЕКТ 3'!AM12)</f>
        <v>0</v>
      </c>
      <c r="AN18" s="26">
        <f>('ОБЕКТ 3'!AN12)</f>
        <v>0</v>
      </c>
      <c r="AO18" s="26">
        <f>('ОБЕКТ 3'!AO12)</f>
        <v>0</v>
      </c>
      <c r="AP18" s="26">
        <f>('ОБЕКТ 3'!AP12)</f>
        <v>0</v>
      </c>
      <c r="AQ18" s="26">
        <f>('ОБЕКТ 3'!AQ12)</f>
        <v>0</v>
      </c>
      <c r="AR18" s="26">
        <f>('ОБЕКТ 3'!AR12)</f>
        <v>0</v>
      </c>
      <c r="AS18" s="26">
        <f>('ОБЕКТ 3'!AS12)</f>
        <v>0</v>
      </c>
      <c r="AT18" s="26">
        <f>('ОБЕКТ 3'!AT12)</f>
        <v>0</v>
      </c>
      <c r="AU18" s="26">
        <f>('ОБЕКТ 3'!AU12)</f>
        <v>0</v>
      </c>
      <c r="AV18" s="18">
        <f>('ОБЕКТ 3'!AV12)</f>
        <v>0</v>
      </c>
      <c r="AW18" s="26"/>
    </row>
    <row r="19" spans="1:49" s="68" customFormat="1" ht="19.5" thickBot="1" x14ac:dyDescent="0.35">
      <c r="A19" s="65">
        <v>10</v>
      </c>
      <c r="B19" s="65" t="str">
        <f>('ОБЕКТ 4'!B10)</f>
        <v>ЕМИЛ ЕМИЛОВ</v>
      </c>
      <c r="C19" s="65">
        <f>('ОБЕКТ 4'!C10)</f>
        <v>8</v>
      </c>
      <c r="D19" s="65" t="str">
        <f>('ОБЕКТ 4'!D10)</f>
        <v>Разград</v>
      </c>
      <c r="E19" s="65" t="str">
        <f>('ОБЕКТ 4'!E10)</f>
        <v>ОБЕКТ 4</v>
      </c>
      <c r="F19" s="65" t="str">
        <f>('ОБЕКТ 4'!F10)</f>
        <v>продавач-консултант</v>
      </c>
      <c r="G19" s="67">
        <f>('ОБЕКТ 4'!G10)</f>
        <v>1</v>
      </c>
      <c r="H19" s="67" t="str">
        <f>('ОБЕКТ 4'!H10)</f>
        <v>П</v>
      </c>
      <c r="I19" s="67" t="str">
        <f>('ОБЕКТ 4'!I10)</f>
        <v>П</v>
      </c>
      <c r="J19" s="67">
        <f>('ОБЕКТ 4'!J10)</f>
        <v>1</v>
      </c>
      <c r="K19" s="67">
        <f>('ОБЕКТ 4'!K10)</f>
        <v>1</v>
      </c>
      <c r="L19" s="67">
        <f>('ОБЕКТ 4'!L10)</f>
        <v>0</v>
      </c>
      <c r="M19" s="67">
        <f>('ОБЕКТ 4'!M10)</f>
        <v>3</v>
      </c>
      <c r="N19" s="67">
        <f>('ОБЕКТ 4'!N10)</f>
        <v>3</v>
      </c>
      <c r="O19" s="67" t="str">
        <f>('ОБЕКТ 4'!O10)</f>
        <v>П</v>
      </c>
      <c r="P19" s="67" t="str">
        <f>('ОБЕКТ 4'!P10)</f>
        <v>П</v>
      </c>
      <c r="Q19" s="67">
        <f>('ОБЕКТ 4'!Q10)</f>
        <v>1</v>
      </c>
      <c r="R19" s="67">
        <f>('ОБЕКТ 4'!R10)</f>
        <v>1</v>
      </c>
      <c r="S19" s="67">
        <f>('ОБЕКТ 4'!S10)</f>
        <v>2</v>
      </c>
      <c r="T19" s="67">
        <f>('ОБЕКТ 4'!T10)</f>
        <v>2</v>
      </c>
      <c r="U19" s="67">
        <f>('ОБЕКТ 4'!U10)</f>
        <v>2</v>
      </c>
      <c r="V19" s="67" t="str">
        <f>('ОБЕКТ 4'!V10)</f>
        <v>П</v>
      </c>
      <c r="W19" s="67" t="str">
        <f>('ОБЕКТ 4'!W10)</f>
        <v>П</v>
      </c>
      <c r="X19" s="67">
        <f>('ОБЕКТ 4'!X10)</f>
        <v>1</v>
      </c>
      <c r="Y19" s="67">
        <f>('ОБЕКТ 4'!Y10)</f>
        <v>1</v>
      </c>
      <c r="Z19" s="67">
        <f>('ОБЕКТ 4'!Z10)</f>
        <v>1</v>
      </c>
      <c r="AA19" s="67">
        <f>('ОБЕКТ 4'!AA10)</f>
        <v>1</v>
      </c>
      <c r="AB19" s="67" t="str">
        <f>('ОБЕКТ 4'!AB10)</f>
        <v>П</v>
      </c>
      <c r="AC19" s="67" t="str">
        <f>('ОБЕКТ 4'!AC10)</f>
        <v>П</v>
      </c>
      <c r="AD19" s="67" t="str">
        <f>('ОБЕКТ 4'!AD10)</f>
        <v>П</v>
      </c>
      <c r="AE19" s="67">
        <f>('ОБЕКТ 4'!AE10)</f>
        <v>3</v>
      </c>
      <c r="AF19" s="67">
        <f>('ОБЕКТ 4'!AF10)</f>
        <v>3</v>
      </c>
      <c r="AG19" s="67">
        <f>('ОБЕКТ 4'!AG10)</f>
        <v>2</v>
      </c>
      <c r="AH19" s="67">
        <f>('ОБЕКТ 4'!AH10)</f>
        <v>2</v>
      </c>
      <c r="AI19" s="67">
        <f>('ОБЕКТ 4'!AI10)</f>
        <v>2</v>
      </c>
      <c r="AJ19" s="67" t="str">
        <f>('ОБЕКТ 4'!AJ10)</f>
        <v>П</v>
      </c>
      <c r="AK19" s="67">
        <f>('ОБЕКТ 4'!AK10)</f>
        <v>1</v>
      </c>
      <c r="AL19" s="65">
        <f>('ОБЕКТ 4'!AL10)</f>
        <v>178</v>
      </c>
      <c r="AM19" s="65">
        <f>('ОБЕКТ 4'!AM10)</f>
        <v>20</v>
      </c>
      <c r="AN19" s="65">
        <f>('ОБЕКТ 4'!AN10)</f>
        <v>178</v>
      </c>
      <c r="AO19" s="65">
        <f>('ОБЕКТ 4'!AO10)</f>
        <v>0</v>
      </c>
      <c r="AP19" s="65">
        <f>('ОБЕКТ 4'!AP10)</f>
        <v>0</v>
      </c>
      <c r="AQ19" s="65">
        <f>('ОБЕКТ 4'!AQ10)</f>
        <v>0</v>
      </c>
      <c r="AR19" s="65">
        <f>('ОБЕКТ 4'!AR10)</f>
        <v>0</v>
      </c>
      <c r="AS19" s="65">
        <f>('ОБЕКТ 4'!AS10)</f>
        <v>0</v>
      </c>
      <c r="AT19" s="65">
        <f>('ОБЕКТ 4'!AT10)</f>
        <v>0</v>
      </c>
      <c r="AU19" s="65">
        <f>('ОБЕКТ 4'!AU10)</f>
        <v>0</v>
      </c>
      <c r="AV19" s="18">
        <f>('ОБЕКТ 4'!AV10)</f>
        <v>26</v>
      </c>
      <c r="AW19" s="65"/>
    </row>
    <row r="20" spans="1:49" s="68" customFormat="1" ht="19.5" thickBot="1" x14ac:dyDescent="0.35">
      <c r="A20" s="65">
        <v>11</v>
      </c>
      <c r="B20" s="65" t="str">
        <f>('ОБЕКТ 4'!B11)</f>
        <v>КАМЕН КАМЕНОВ</v>
      </c>
      <c r="C20" s="65">
        <f>('ОБЕКТ 4'!C11)</f>
        <v>8</v>
      </c>
      <c r="D20" s="65" t="str">
        <f>('ОБЕКТ 4'!D11)</f>
        <v>Разград</v>
      </c>
      <c r="E20" s="65" t="str">
        <f>('ОБЕКТ 4'!E11)</f>
        <v>ОБЕКТ 4</v>
      </c>
      <c r="F20" s="65" t="str">
        <f>('ОБЕКТ 4'!F11)</f>
        <v>продавач-консултант</v>
      </c>
      <c r="G20" s="67" t="str">
        <f>('ОБЕКТ 4'!G11)</f>
        <v>Б</v>
      </c>
      <c r="H20" s="67" t="str">
        <f>('ОБЕКТ 4'!H11)</f>
        <v>П</v>
      </c>
      <c r="I20" s="67" t="str">
        <f>('ОБЕКТ 4'!I11)</f>
        <v>П</v>
      </c>
      <c r="J20" s="67" t="str">
        <f>('ОБЕКТ 4'!J11)</f>
        <v>Б</v>
      </c>
      <c r="K20" s="67" t="str">
        <f>('ОБЕКТ 4'!K11)</f>
        <v>Б</v>
      </c>
      <c r="L20" s="67">
        <f>('ОБЕКТ 4'!L11)</f>
        <v>0</v>
      </c>
      <c r="M20" s="67">
        <f>('ОБЕКТ 4'!M11)</f>
        <v>2</v>
      </c>
      <c r="N20" s="67">
        <f>('ОБЕКТ 4'!N11)</f>
        <v>2</v>
      </c>
      <c r="O20" s="67" t="str">
        <f>('ОБЕКТ 4'!O11)</f>
        <v>П</v>
      </c>
      <c r="P20" s="67" t="str">
        <f>('ОБЕКТ 4'!P11)</f>
        <v>П</v>
      </c>
      <c r="Q20" s="67">
        <f>('ОБЕКТ 4'!Q11)</f>
        <v>3</v>
      </c>
      <c r="R20" s="67">
        <f>('ОБЕКТ 4'!R11)</f>
        <v>3</v>
      </c>
      <c r="S20" s="67">
        <f>('ОБЕКТ 4'!S11)</f>
        <v>1</v>
      </c>
      <c r="T20" s="67">
        <f>('ОБЕКТ 4'!T11)</f>
        <v>1</v>
      </c>
      <c r="U20" s="67">
        <f>('ОБЕКТ 4'!U11)</f>
        <v>1</v>
      </c>
      <c r="V20" s="67" t="str">
        <f>('ОБЕКТ 4'!V11)</f>
        <v>П</v>
      </c>
      <c r="W20" s="67" t="str">
        <f>('ОБЕКТ 4'!W11)</f>
        <v>П</v>
      </c>
      <c r="X20" s="67">
        <f>('ОБЕКТ 4'!X11)</f>
        <v>2</v>
      </c>
      <c r="Y20" s="67">
        <f>('ОБЕКТ 4'!Y11)</f>
        <v>2</v>
      </c>
      <c r="Z20" s="67">
        <f>('ОБЕКТ 4'!Z11)</f>
        <v>2</v>
      </c>
      <c r="AA20" s="67">
        <f>('ОБЕКТ 4'!AA11)</f>
        <v>2</v>
      </c>
      <c r="AB20" s="67" t="str">
        <f>('ОБЕКТ 4'!AB11)</f>
        <v>П</v>
      </c>
      <c r="AC20" s="67" t="str">
        <f>('ОБЕКТ 4'!AC11)</f>
        <v>П</v>
      </c>
      <c r="AD20" s="67" t="str">
        <f>('ОБЕКТ 4'!AD11)</f>
        <v>П</v>
      </c>
      <c r="AE20" s="67">
        <f>('ОБЕКТ 4'!AE11)</f>
        <v>1</v>
      </c>
      <c r="AF20" s="67">
        <f>('ОБЕКТ 4'!AF11)</f>
        <v>1</v>
      </c>
      <c r="AG20" s="67">
        <f>('ОБЕКТ 4'!AG11)</f>
        <v>1</v>
      </c>
      <c r="AH20" s="67">
        <f>('ОБЕКТ 4'!AH11)</f>
        <v>3</v>
      </c>
      <c r="AI20" s="67">
        <f>('ОБЕКТ 4'!AI11)</f>
        <v>3</v>
      </c>
      <c r="AJ20" s="67" t="str">
        <f>('ОБЕКТ 4'!AJ11)</f>
        <v>П</v>
      </c>
      <c r="AK20" s="67">
        <f>('ОБЕКТ 4'!AK11)</f>
        <v>1</v>
      </c>
      <c r="AL20" s="65">
        <f>('ОБЕКТ 4'!AL11)</f>
        <v>175</v>
      </c>
      <c r="AM20" s="65">
        <f>('ОБЕКТ 4'!AM11)</f>
        <v>17</v>
      </c>
      <c r="AN20" s="65">
        <f>('ОБЕКТ 4'!AN11)</f>
        <v>151</v>
      </c>
      <c r="AO20" s="65">
        <f>('ОБЕКТ 4'!AO11)</f>
        <v>0</v>
      </c>
      <c r="AP20" s="65">
        <f>('ОБЕКТ 4'!AP11)</f>
        <v>0</v>
      </c>
      <c r="AQ20" s="65">
        <f>('ОБЕКТ 4'!AQ11)</f>
        <v>3</v>
      </c>
      <c r="AR20" s="65">
        <f>('ОБЕКТ 4'!AR11)</f>
        <v>0</v>
      </c>
      <c r="AS20" s="65">
        <f>('ОБЕКТ 4'!AS11)</f>
        <v>0</v>
      </c>
      <c r="AT20" s="65">
        <f>('ОБЕКТ 4'!AT11)</f>
        <v>0</v>
      </c>
      <c r="AU20" s="65">
        <f>('ОБЕКТ 4'!AU11)</f>
        <v>0</v>
      </c>
      <c r="AV20" s="18">
        <f>('ОБЕКТ 4'!AV11)</f>
        <v>23</v>
      </c>
      <c r="AW20" s="65"/>
    </row>
    <row r="21" spans="1:49" s="68" customFormat="1" ht="19.5" thickBot="1" x14ac:dyDescent="0.35">
      <c r="A21" s="65">
        <v>12</v>
      </c>
      <c r="B21" s="65">
        <f>('ОБЕКТ 4'!B12)</f>
        <v>0</v>
      </c>
      <c r="C21" s="65">
        <f>('ОБЕКТ 4'!C12)</f>
        <v>0</v>
      </c>
      <c r="D21" s="65">
        <f>('ОБЕКТ 4'!D12)</f>
        <v>0</v>
      </c>
      <c r="E21" s="65">
        <f>('ОБЕКТ 4'!E12)</f>
        <v>0</v>
      </c>
      <c r="F21" s="65">
        <f>('ОБЕКТ 4'!F12)</f>
        <v>0</v>
      </c>
      <c r="G21" s="67">
        <f>('ОБЕКТ 4'!G12)</f>
        <v>0</v>
      </c>
      <c r="H21" s="67">
        <f>('ОБЕКТ 4'!H12)</f>
        <v>0</v>
      </c>
      <c r="I21" s="67">
        <f>('ОБЕКТ 4'!I12)</f>
        <v>0</v>
      </c>
      <c r="J21" s="67">
        <f>('ОБЕКТ 4'!J12)</f>
        <v>0</v>
      </c>
      <c r="K21" s="67">
        <f>('ОБЕКТ 4'!K12)</f>
        <v>0</v>
      </c>
      <c r="L21" s="67">
        <f>('ОБЕКТ 4'!L12)</f>
        <v>0</v>
      </c>
      <c r="M21" s="67">
        <f>('ОБЕКТ 4'!M12)</f>
        <v>0</v>
      </c>
      <c r="N21" s="67">
        <f>('ОБЕКТ 4'!N12)</f>
        <v>0</v>
      </c>
      <c r="O21" s="67">
        <f>('ОБЕКТ 4'!O12)</f>
        <v>0</v>
      </c>
      <c r="P21" s="67">
        <f>('ОБЕКТ 4'!P12)</f>
        <v>0</v>
      </c>
      <c r="Q21" s="67">
        <f>('ОБЕКТ 4'!Q12)</f>
        <v>0</v>
      </c>
      <c r="R21" s="67">
        <f>('ОБЕКТ 4'!R12)</f>
        <v>0</v>
      </c>
      <c r="S21" s="67">
        <f>('ОБЕКТ 4'!S12)</f>
        <v>0</v>
      </c>
      <c r="T21" s="67">
        <f>('ОБЕКТ 4'!T12)</f>
        <v>0</v>
      </c>
      <c r="U21" s="67">
        <f>('ОБЕКТ 4'!U12)</f>
        <v>0</v>
      </c>
      <c r="V21" s="67">
        <f>('ОБЕКТ 4'!V12)</f>
        <v>0</v>
      </c>
      <c r="W21" s="67">
        <f>('ОБЕКТ 4'!W12)</f>
        <v>0</v>
      </c>
      <c r="X21" s="67">
        <f>('ОБЕКТ 4'!X12)</f>
        <v>0</v>
      </c>
      <c r="Y21" s="67">
        <f>('ОБЕКТ 4'!Y12)</f>
        <v>0</v>
      </c>
      <c r="Z21" s="67">
        <f>('ОБЕКТ 4'!Z12)</f>
        <v>0</v>
      </c>
      <c r="AA21" s="67">
        <f>('ОБЕКТ 4'!AA12)</f>
        <v>0</v>
      </c>
      <c r="AB21" s="67">
        <f>('ОБЕКТ 4'!AB12)</f>
        <v>0</v>
      </c>
      <c r="AC21" s="67">
        <f>('ОБЕКТ 4'!AC12)</f>
        <v>0</v>
      </c>
      <c r="AD21" s="67">
        <f>('ОБЕКТ 4'!AD12)</f>
        <v>0</v>
      </c>
      <c r="AE21" s="67">
        <f>('ОБЕКТ 4'!AE12)</f>
        <v>0</v>
      </c>
      <c r="AF21" s="67">
        <f>('ОБЕКТ 4'!AF12)</f>
        <v>0</v>
      </c>
      <c r="AG21" s="67">
        <f>('ОБЕКТ 4'!AG12)</f>
        <v>0</v>
      </c>
      <c r="AH21" s="67">
        <f>('ОБЕКТ 4'!AH12)</f>
        <v>0</v>
      </c>
      <c r="AI21" s="67">
        <f>('ОБЕКТ 4'!AI12)</f>
        <v>0</v>
      </c>
      <c r="AJ21" s="67">
        <f>('ОБЕКТ 4'!AJ12)</f>
        <v>0</v>
      </c>
      <c r="AK21" s="67">
        <f>('ОБЕКТ 4'!AK12)</f>
        <v>0</v>
      </c>
      <c r="AL21" s="65">
        <f>('ОБЕКТ 4'!AL12)</f>
        <v>0</v>
      </c>
      <c r="AM21" s="65">
        <f>('ОБЕКТ 4'!AM12)</f>
        <v>0</v>
      </c>
      <c r="AN21" s="65">
        <f>('ОБЕКТ 4'!AN12)</f>
        <v>0</v>
      </c>
      <c r="AO21" s="65">
        <f>('ОБЕКТ 4'!AO12)</f>
        <v>0</v>
      </c>
      <c r="AP21" s="65">
        <f>('ОБЕКТ 4'!AP12)</f>
        <v>0</v>
      </c>
      <c r="AQ21" s="65">
        <f>('ОБЕКТ 4'!AQ12)</f>
        <v>0</v>
      </c>
      <c r="AR21" s="65">
        <f>('ОБЕКТ 4'!AR12)</f>
        <v>0</v>
      </c>
      <c r="AS21" s="65">
        <f>('ОБЕКТ 4'!AS12)</f>
        <v>0</v>
      </c>
      <c r="AT21" s="65">
        <f>('ОБЕКТ 4'!AT12)</f>
        <v>0</v>
      </c>
      <c r="AU21" s="65">
        <f>('ОБЕКТ 4'!AU12)</f>
        <v>0</v>
      </c>
      <c r="AV21" s="18">
        <f>('ОБЕКТ 4'!AV12)</f>
        <v>0</v>
      </c>
      <c r="AW21" s="65"/>
    </row>
    <row r="22" spans="1:49" s="63" customFormat="1" ht="19.5" thickBot="1" x14ac:dyDescent="0.35">
      <c r="A22" s="60">
        <v>13</v>
      </c>
      <c r="B22" s="60" t="str">
        <f>('ОБЕКТ 5'!B10)</f>
        <v xml:space="preserve">ВЕЛИЧКА ВЕЛИКОВА </v>
      </c>
      <c r="C22" s="60">
        <f>('ОБЕКТ 5'!C10)</f>
        <v>8</v>
      </c>
      <c r="D22" s="60" t="str">
        <f>('ОБЕКТ 5'!D10)</f>
        <v>Плевен</v>
      </c>
      <c r="E22" s="60" t="str">
        <f>('ОБЕКТ 5'!E10)</f>
        <v>ОБЕКТ 5</v>
      </c>
      <c r="F22" s="60" t="str">
        <f>('ОБЕКТ 5'!F10)</f>
        <v>продавач-консултант</v>
      </c>
      <c r="G22" s="62">
        <f>('ОБЕКТ 5'!G10)</f>
        <v>1</v>
      </c>
      <c r="H22" s="62" t="str">
        <f>('ОБЕКТ 5'!H10)</f>
        <v>П</v>
      </c>
      <c r="I22" s="62" t="str">
        <f>('ОБЕКТ 5'!I10)</f>
        <v>П</v>
      </c>
      <c r="J22" s="62">
        <f>('ОБЕКТ 5'!J10)</f>
        <v>1</v>
      </c>
      <c r="K22" s="62">
        <f>('ОБЕКТ 5'!K10)</f>
        <v>1</v>
      </c>
      <c r="L22" s="62" t="str">
        <f>('ОБЕКТ 5'!L10)</f>
        <v>П</v>
      </c>
      <c r="M22" s="62">
        <f>('ОБЕКТ 5'!M10)</f>
        <v>1</v>
      </c>
      <c r="N22" s="62">
        <f>('ОБЕКТ 5'!N10)</f>
        <v>1</v>
      </c>
      <c r="O22" s="62" t="str">
        <f>('ОБЕКТ 5'!O10)</f>
        <v>П</v>
      </c>
      <c r="P22" s="62" t="str">
        <f>('ОБЕКТ 5'!P10)</f>
        <v>П</v>
      </c>
      <c r="Q22" s="62">
        <f>('ОБЕКТ 5'!Q10)</f>
        <v>1</v>
      </c>
      <c r="R22" s="62">
        <f>('ОБЕКТ 5'!R10)</f>
        <v>1</v>
      </c>
      <c r="S22" s="62">
        <f>('ОБЕКТ 5'!S10)</f>
        <v>1</v>
      </c>
      <c r="T22" s="62">
        <f>('ОБЕКТ 5'!T10)</f>
        <v>1</v>
      </c>
      <c r="U22" s="62">
        <f>('ОБЕКТ 5'!U10)</f>
        <v>1</v>
      </c>
      <c r="V22" s="62" t="str">
        <f>('ОБЕКТ 5'!V10)</f>
        <v>П</v>
      </c>
      <c r="W22" s="62" t="str">
        <f>('ОБЕКТ 5'!W10)</f>
        <v>П</v>
      </c>
      <c r="X22" s="62" t="str">
        <f>('ОБЕКТ 5'!X10)</f>
        <v>П</v>
      </c>
      <c r="Y22" s="62" t="str">
        <f>('ОБЕКТ 5'!Y10)</f>
        <v>П</v>
      </c>
      <c r="Z22" s="62">
        <f>('ОБЕКТ 5'!Z10)</f>
        <v>1</v>
      </c>
      <c r="AA22" s="62">
        <f>('ОБЕКТ 5'!AA10)</f>
        <v>1</v>
      </c>
      <c r="AB22" s="62" t="str">
        <f>('ОБЕКТ 5'!AB10)</f>
        <v>П</v>
      </c>
      <c r="AC22" s="62" t="str">
        <f>('ОБЕКТ 5'!AC10)</f>
        <v>П</v>
      </c>
      <c r="AD22" s="62" t="str">
        <f>('ОБЕКТ 5'!AD10)</f>
        <v>П</v>
      </c>
      <c r="AE22" s="62" t="str">
        <f>('ОБЕКТ 5'!AE10)</f>
        <v>О</v>
      </c>
      <c r="AF22" s="62" t="str">
        <f>('ОБЕКТ 5'!AF10)</f>
        <v>О</v>
      </c>
      <c r="AG22" s="62">
        <f>('ОБЕКТ 5'!AG10)</f>
        <v>1</v>
      </c>
      <c r="AH22" s="62">
        <f>('ОБЕКТ 5'!AH10)</f>
        <v>1</v>
      </c>
      <c r="AI22" s="62">
        <f>('ОБЕКТ 5'!AI10)</f>
        <v>1</v>
      </c>
      <c r="AJ22" s="62" t="str">
        <f>('ОБЕКТ 5'!AJ10)</f>
        <v>П</v>
      </c>
      <c r="AK22" s="62">
        <f>('ОБЕКТ 5'!AK10)</f>
        <v>1</v>
      </c>
      <c r="AL22" s="60">
        <f>('ОБЕКТ 5'!AL10)</f>
        <v>160</v>
      </c>
      <c r="AM22" s="60">
        <f>('ОБЕКТ 5'!AM10)</f>
        <v>16</v>
      </c>
      <c r="AN22" s="60">
        <f>('ОБЕКТ 5'!AN10)</f>
        <v>144</v>
      </c>
      <c r="AO22" s="60">
        <f>('ОБЕКТ 5'!AO10)</f>
        <v>2</v>
      </c>
      <c r="AP22" s="60">
        <f>('ОБЕКТ 5'!AP10)</f>
        <v>0</v>
      </c>
      <c r="AQ22" s="60">
        <f>('ОБЕКТ 5'!AQ10)</f>
        <v>0</v>
      </c>
      <c r="AR22" s="60">
        <f>('ОБЕКТ 5'!AR10)</f>
        <v>0</v>
      </c>
      <c r="AS22" s="60">
        <f>('ОБЕКТ 5'!AS10)</f>
        <v>0</v>
      </c>
      <c r="AT22" s="60">
        <f>('ОБЕКТ 5'!AT10)</f>
        <v>0</v>
      </c>
      <c r="AU22" s="60">
        <f>('ОБЕКТ 5'!AU10)</f>
        <v>2</v>
      </c>
      <c r="AV22" s="18">
        <f>(AL22-AS16)</f>
        <v>160</v>
      </c>
      <c r="AW22" s="60"/>
    </row>
    <row r="23" spans="1:49" s="63" customFormat="1" ht="19.5" thickBot="1" x14ac:dyDescent="0.35">
      <c r="A23" s="60">
        <v>14</v>
      </c>
      <c r="B23" s="60" t="str">
        <f>('ОБЕКТ 5'!B11)</f>
        <v>ПЕТРАНКА ПЕТРОВА</v>
      </c>
      <c r="C23" s="60">
        <f>('ОБЕКТ 5'!C11)</f>
        <v>8</v>
      </c>
      <c r="D23" s="60" t="str">
        <f>('ОБЕКТ 5'!D11)</f>
        <v>Плевен</v>
      </c>
      <c r="E23" s="60" t="str">
        <f>('ОБЕКТ 5'!E11)</f>
        <v>ОБЕКТ 5</v>
      </c>
      <c r="F23" s="60" t="str">
        <f>('ОБЕКТ 5'!F11)</f>
        <v>продавач-консултант</v>
      </c>
      <c r="G23" s="62">
        <f>('ОБЕКТ 5'!G11)</f>
        <v>1</v>
      </c>
      <c r="H23" s="62" t="str">
        <f>('ОБЕКТ 5'!H11)</f>
        <v>П</v>
      </c>
      <c r="I23" s="62" t="str">
        <f>('ОБЕКТ 5'!I11)</f>
        <v>П</v>
      </c>
      <c r="J23" s="62">
        <f>('ОБЕКТ 5'!J11)</f>
        <v>1</v>
      </c>
      <c r="K23" s="62">
        <f>('ОБЕКТ 5'!K11)</f>
        <v>1</v>
      </c>
      <c r="L23" s="62" t="str">
        <f>('ОБЕКТ 5'!L11)</f>
        <v>П</v>
      </c>
      <c r="M23" s="62">
        <f>('ОБЕКТ 5'!M11)</f>
        <v>1</v>
      </c>
      <c r="N23" s="62">
        <f>('ОБЕКТ 5'!N11)</f>
        <v>1</v>
      </c>
      <c r="O23" s="62" t="str">
        <f>('ОБЕКТ 5'!O11)</f>
        <v>П</v>
      </c>
      <c r="P23" s="62" t="str">
        <f>('ОБЕКТ 5'!P11)</f>
        <v>П</v>
      </c>
      <c r="Q23" s="62">
        <f>('ОБЕКТ 5'!Q11)</f>
        <v>1</v>
      </c>
      <c r="R23" s="62">
        <f>('ОБЕКТ 5'!R11)</f>
        <v>3</v>
      </c>
      <c r="S23" s="62">
        <f>('ОБЕКТ 5'!S11)</f>
        <v>3</v>
      </c>
      <c r="T23" s="62">
        <f>('ОБЕКТ 5'!T11)</f>
        <v>3</v>
      </c>
      <c r="U23" s="62">
        <f>('ОБЕКТ 5'!U11)</f>
        <v>1</v>
      </c>
      <c r="V23" s="62" t="str">
        <f>('ОБЕКТ 5'!V11)</f>
        <v>П</v>
      </c>
      <c r="W23" s="62" t="str">
        <f>('ОБЕКТ 5'!W11)</f>
        <v>П</v>
      </c>
      <c r="X23" s="62">
        <f>('ОБЕКТ 5'!X11)</f>
        <v>2</v>
      </c>
      <c r="Y23" s="62">
        <f>('ОБЕКТ 5'!Y11)</f>
        <v>2</v>
      </c>
      <c r="Z23" s="62">
        <f>('ОБЕКТ 5'!Z11)</f>
        <v>2</v>
      </c>
      <c r="AA23" s="62">
        <f>('ОБЕКТ 5'!AA11)</f>
        <v>2</v>
      </c>
      <c r="AB23" s="62" t="str">
        <f>('ОБЕКТ 5'!AB11)</f>
        <v>П</v>
      </c>
      <c r="AC23" s="62" t="str">
        <f>('ОБЕКТ 5'!AC11)</f>
        <v>П</v>
      </c>
      <c r="AD23" s="62" t="str">
        <f>('ОБЕКТ 5'!AD11)</f>
        <v>П</v>
      </c>
      <c r="AE23" s="62">
        <f>('ОБЕКТ 5'!AE11)</f>
        <v>1</v>
      </c>
      <c r="AF23" s="62">
        <f>('ОБЕКТ 5'!AF11)</f>
        <v>1</v>
      </c>
      <c r="AG23" s="62" t="str">
        <f>('ОБЕКТ 5'!AG11)</f>
        <v>О</v>
      </c>
      <c r="AH23" s="62" t="str">
        <f>('ОБЕКТ 5'!AH11)</f>
        <v>О</v>
      </c>
      <c r="AI23" s="62" t="str">
        <f>('ОБЕКТ 5'!AI11)</f>
        <v>О</v>
      </c>
      <c r="AJ23" s="62" t="str">
        <f>('ОБЕКТ 5'!AJ11)</f>
        <v>П</v>
      </c>
      <c r="AK23" s="62">
        <f>('ОБЕКТ 5'!AK11)</f>
        <v>1</v>
      </c>
      <c r="AL23" s="60">
        <f>('ОБЕКТ 5'!AL11)</f>
        <v>176</v>
      </c>
      <c r="AM23" s="60">
        <f>('ОБЕКТ 5'!AM11)</f>
        <v>17</v>
      </c>
      <c r="AN23" s="60">
        <f>('ОБЕКТ 5'!AN11)</f>
        <v>152</v>
      </c>
      <c r="AO23" s="60">
        <f>('ОБЕКТ 5'!AO11)</f>
        <v>3</v>
      </c>
      <c r="AP23" s="60">
        <f>('ОБЕКТ 5'!AP11)</f>
        <v>0</v>
      </c>
      <c r="AQ23" s="60">
        <f>('ОБЕКТ 5'!AQ11)</f>
        <v>0</v>
      </c>
      <c r="AR23" s="60">
        <f>('ОБЕКТ 5'!AR11)</f>
        <v>0</v>
      </c>
      <c r="AS23" s="60">
        <f>('ОБЕКТ 5'!AS11)</f>
        <v>0</v>
      </c>
      <c r="AT23" s="60">
        <f>('ОБЕКТ 5'!AT11)</f>
        <v>0</v>
      </c>
      <c r="AU23" s="60">
        <f>('ОБЕКТ 5'!AU11)</f>
        <v>3</v>
      </c>
      <c r="AV23" s="18">
        <f>(AL23-AS17)</f>
        <v>176</v>
      </c>
      <c r="AW23" s="60"/>
    </row>
    <row r="24" spans="1:49" s="63" customFormat="1" ht="19.5" thickBot="1" x14ac:dyDescent="0.35">
      <c r="A24" s="60">
        <v>15</v>
      </c>
      <c r="B24" s="60">
        <f>('ОБЕКТ 5'!B12)</f>
        <v>0</v>
      </c>
      <c r="C24" s="60">
        <f>('ОБЕКТ 5'!C12)</f>
        <v>0</v>
      </c>
      <c r="D24" s="60">
        <f>('ОБЕКТ 5'!D12)</f>
        <v>0</v>
      </c>
      <c r="E24" s="60">
        <f>('ОБЕКТ 5'!E12)</f>
        <v>0</v>
      </c>
      <c r="F24" s="60">
        <f>('ОБЕКТ 5'!F12)</f>
        <v>0</v>
      </c>
      <c r="G24" s="62">
        <f>('ОБЕКТ 5'!G12)</f>
        <v>0</v>
      </c>
      <c r="H24" s="62">
        <f>('ОБЕКТ 5'!H12)</f>
        <v>0</v>
      </c>
      <c r="I24" s="62">
        <f>('ОБЕКТ 5'!I12)</f>
        <v>0</v>
      </c>
      <c r="J24" s="62">
        <f>('ОБЕКТ 5'!J12)</f>
        <v>0</v>
      </c>
      <c r="K24" s="62">
        <f>('ОБЕКТ 5'!K12)</f>
        <v>0</v>
      </c>
      <c r="L24" s="62">
        <f>('ОБЕКТ 5'!L12)</f>
        <v>0</v>
      </c>
      <c r="M24" s="62">
        <f>('ОБЕКТ 5'!M12)</f>
        <v>0</v>
      </c>
      <c r="N24" s="62">
        <f>('ОБЕКТ 5'!N12)</f>
        <v>0</v>
      </c>
      <c r="O24" s="62">
        <f>('ОБЕКТ 5'!O12)</f>
        <v>0</v>
      </c>
      <c r="P24" s="62">
        <f>('ОБЕКТ 5'!P12)</f>
        <v>0</v>
      </c>
      <c r="Q24" s="62">
        <f>('ОБЕКТ 5'!Q12)</f>
        <v>0</v>
      </c>
      <c r="R24" s="62">
        <f>('ОБЕКТ 5'!R12)</f>
        <v>0</v>
      </c>
      <c r="S24" s="62">
        <f>('ОБЕКТ 5'!S12)</f>
        <v>0</v>
      </c>
      <c r="T24" s="62">
        <f>('ОБЕКТ 5'!T12)</f>
        <v>0</v>
      </c>
      <c r="U24" s="62">
        <f>('ОБЕКТ 5'!U12)</f>
        <v>0</v>
      </c>
      <c r="V24" s="62">
        <f>('ОБЕКТ 5'!V12)</f>
        <v>0</v>
      </c>
      <c r="W24" s="62">
        <f>('ОБЕКТ 5'!W12)</f>
        <v>0</v>
      </c>
      <c r="X24" s="62">
        <f>('ОБЕКТ 5'!X12)</f>
        <v>0</v>
      </c>
      <c r="Y24" s="62">
        <f>('ОБЕКТ 5'!Y12)</f>
        <v>0</v>
      </c>
      <c r="Z24" s="62">
        <f>('ОБЕКТ 5'!Z12)</f>
        <v>0</v>
      </c>
      <c r="AA24" s="62">
        <f>('ОБЕКТ 5'!AA12)</f>
        <v>0</v>
      </c>
      <c r="AB24" s="62">
        <f>('ОБЕКТ 5'!AB12)</f>
        <v>0</v>
      </c>
      <c r="AC24" s="62">
        <f>('ОБЕКТ 5'!AC12)</f>
        <v>0</v>
      </c>
      <c r="AD24" s="62">
        <f>('ОБЕКТ 5'!AD12)</f>
        <v>0</v>
      </c>
      <c r="AE24" s="62">
        <f>('ОБЕКТ 5'!AE12)</f>
        <v>0</v>
      </c>
      <c r="AF24" s="62">
        <f>('ОБЕКТ 5'!AF12)</f>
        <v>0</v>
      </c>
      <c r="AG24" s="62">
        <f>('ОБЕКТ 5'!AG12)</f>
        <v>0</v>
      </c>
      <c r="AH24" s="62">
        <f>('ОБЕКТ 5'!AH12)</f>
        <v>0</v>
      </c>
      <c r="AI24" s="62">
        <f>('ОБЕКТ 5'!AI12)</f>
        <v>0</v>
      </c>
      <c r="AJ24" s="62">
        <f>('ОБЕКТ 5'!AJ12)</f>
        <v>0</v>
      </c>
      <c r="AK24" s="62">
        <f>('ОБЕКТ 5'!AK12)</f>
        <v>0</v>
      </c>
      <c r="AL24" s="60">
        <f>('ОБЕКТ 5'!AL12)</f>
        <v>0</v>
      </c>
      <c r="AM24" s="60">
        <f>('ОБЕКТ 5'!AM12)</f>
        <v>0</v>
      </c>
      <c r="AN24" s="60">
        <f>('ОБЕКТ 5'!AN12)</f>
        <v>0</v>
      </c>
      <c r="AO24" s="60">
        <f>('ОБЕКТ 5'!AO12)</f>
        <v>0</v>
      </c>
      <c r="AP24" s="60">
        <f>('ОБЕКТ 5'!AP12)</f>
        <v>0</v>
      </c>
      <c r="AQ24" s="60">
        <f>('ОБЕКТ 5'!AQ12)</f>
        <v>0</v>
      </c>
      <c r="AR24" s="60">
        <f>('ОБЕКТ 5'!AR12)</f>
        <v>0</v>
      </c>
      <c r="AS24" s="60">
        <f>('ОБЕКТ 5'!AS12)</f>
        <v>0</v>
      </c>
      <c r="AT24" s="60">
        <f>('ОБЕКТ 5'!AT12)</f>
        <v>0</v>
      </c>
      <c r="AU24" s="60">
        <f>('ОБЕКТ 5'!AU12)</f>
        <v>0</v>
      </c>
      <c r="AV24" s="18">
        <f>(AL24-AS18)</f>
        <v>0</v>
      </c>
      <c r="AW24" s="60"/>
    </row>
    <row r="25" spans="1:49" s="63" customFormat="1" ht="19.5" thickBot="1" x14ac:dyDescent="0.35">
      <c r="A25" s="60">
        <v>16</v>
      </c>
      <c r="B25" s="60">
        <f>('ОБЕКТ 5'!B13)</f>
        <v>0</v>
      </c>
      <c r="C25" s="60">
        <f>('ОБЕКТ 5'!C13)</f>
        <v>0</v>
      </c>
      <c r="D25" s="60">
        <f>('ОБЕКТ 5'!D13)</f>
        <v>0</v>
      </c>
      <c r="E25" s="60">
        <f>('ОБЕКТ 5'!E13)</f>
        <v>0</v>
      </c>
      <c r="F25" s="60">
        <f>('ОБЕКТ 5'!F13)</f>
        <v>0</v>
      </c>
      <c r="G25" s="62">
        <f>('ОБЕКТ 5'!G13)</f>
        <v>0</v>
      </c>
      <c r="H25" s="62">
        <f>('ОБЕКТ 5'!H13)</f>
        <v>0</v>
      </c>
      <c r="I25" s="62">
        <f>('ОБЕКТ 5'!I13)</f>
        <v>0</v>
      </c>
      <c r="J25" s="62">
        <f>('ОБЕКТ 5'!J13)</f>
        <v>0</v>
      </c>
      <c r="K25" s="62">
        <f>('ОБЕКТ 5'!K13)</f>
        <v>0</v>
      </c>
      <c r="L25" s="62">
        <f>('ОБЕКТ 5'!L13)</f>
        <v>0</v>
      </c>
      <c r="M25" s="62">
        <f>('ОБЕКТ 5'!M13)</f>
        <v>0</v>
      </c>
      <c r="N25" s="62">
        <f>('ОБЕКТ 5'!N13)</f>
        <v>0</v>
      </c>
      <c r="O25" s="62">
        <f>('ОБЕКТ 5'!O13)</f>
        <v>0</v>
      </c>
      <c r="P25" s="62">
        <f>('ОБЕКТ 5'!P13)</f>
        <v>0</v>
      </c>
      <c r="Q25" s="62">
        <f>('ОБЕКТ 5'!Q13)</f>
        <v>0</v>
      </c>
      <c r="R25" s="62">
        <f>('ОБЕКТ 5'!R13)</f>
        <v>0</v>
      </c>
      <c r="S25" s="62">
        <f>('ОБЕКТ 5'!S13)</f>
        <v>0</v>
      </c>
      <c r="T25" s="62">
        <f>('ОБЕКТ 5'!T13)</f>
        <v>0</v>
      </c>
      <c r="U25" s="62">
        <f>('ОБЕКТ 5'!U13)</f>
        <v>0</v>
      </c>
      <c r="V25" s="62">
        <f>('ОБЕКТ 5'!V13)</f>
        <v>0</v>
      </c>
      <c r="W25" s="62">
        <f>('ОБЕКТ 5'!W13)</f>
        <v>0</v>
      </c>
      <c r="X25" s="62">
        <f>('ОБЕКТ 5'!X13)</f>
        <v>0</v>
      </c>
      <c r="Y25" s="62">
        <f>('ОБЕКТ 5'!Y13)</f>
        <v>0</v>
      </c>
      <c r="Z25" s="62">
        <f>('ОБЕКТ 5'!Z13)</f>
        <v>0</v>
      </c>
      <c r="AA25" s="62">
        <f>('ОБЕКТ 5'!AA13)</f>
        <v>0</v>
      </c>
      <c r="AB25" s="62">
        <f>('ОБЕКТ 5'!AB13)</f>
        <v>0</v>
      </c>
      <c r="AC25" s="62">
        <f>('ОБЕКТ 5'!AC13)</f>
        <v>0</v>
      </c>
      <c r="AD25" s="62">
        <f>('ОБЕКТ 5'!AD13)</f>
        <v>0</v>
      </c>
      <c r="AE25" s="62">
        <f>('ОБЕКТ 5'!AE13)</f>
        <v>0</v>
      </c>
      <c r="AF25" s="62">
        <f>('ОБЕКТ 5'!AF13)</f>
        <v>0</v>
      </c>
      <c r="AG25" s="62">
        <f>('ОБЕКТ 5'!AG13)</f>
        <v>0</v>
      </c>
      <c r="AH25" s="62">
        <f>('ОБЕКТ 5'!AH13)</f>
        <v>0</v>
      </c>
      <c r="AI25" s="62">
        <f>('ОБЕКТ 5'!AI13)</f>
        <v>0</v>
      </c>
      <c r="AJ25" s="62">
        <f>('ОБЕКТ 5'!AJ13)</f>
        <v>0</v>
      </c>
      <c r="AK25" s="62">
        <f>('ОБЕКТ 5'!AK13)</f>
        <v>0</v>
      </c>
      <c r="AL25" s="60">
        <f>('ОБЕКТ 5'!AL13)</f>
        <v>0</v>
      </c>
      <c r="AM25" s="60">
        <f>('ОБЕКТ 5'!AM13)</f>
        <v>0</v>
      </c>
      <c r="AN25" s="60">
        <f>('ОБЕКТ 5'!AN13)</f>
        <v>0</v>
      </c>
      <c r="AO25" s="60">
        <f>('ОБЕКТ 5'!AO13)</f>
        <v>0</v>
      </c>
      <c r="AP25" s="60">
        <f>('ОБЕКТ 5'!AP13)</f>
        <v>0</v>
      </c>
      <c r="AQ25" s="60">
        <f>('ОБЕКТ 5'!AQ13)</f>
        <v>0</v>
      </c>
      <c r="AR25" s="60">
        <f>('ОБЕКТ 5'!AR13)</f>
        <v>0</v>
      </c>
      <c r="AS25" s="60">
        <f>('ОБЕКТ 5'!AS13)</f>
        <v>0</v>
      </c>
      <c r="AT25" s="60">
        <f>('ОБЕКТ 5'!AT13)</f>
        <v>0</v>
      </c>
      <c r="AU25" s="60">
        <f>('ОБЕКТ 5'!AU13)</f>
        <v>0</v>
      </c>
      <c r="AV25" s="18">
        <f>(AL25-AS19)</f>
        <v>0</v>
      </c>
      <c r="AW25" s="60"/>
    </row>
    <row r="26" spans="1:49" s="43" customFormat="1" ht="19.5" thickBot="1" x14ac:dyDescent="0.35">
      <c r="A26" s="32"/>
      <c r="B26" s="32"/>
      <c r="C26" s="32"/>
      <c r="D26" s="32"/>
      <c r="E26" s="44"/>
      <c r="F26" s="32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46"/>
      <c r="AK26" s="33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</row>
    <row r="27" spans="1:49" s="43" customFormat="1" ht="19.5" thickBot="1" x14ac:dyDescent="0.35">
      <c r="A27" s="32"/>
      <c r="B27" s="32"/>
      <c r="C27" s="32"/>
      <c r="D27" s="32"/>
      <c r="E27" s="44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46"/>
      <c r="AK27" s="33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</row>
    <row r="28" spans="1:49" s="43" customFormat="1" ht="19.5" thickBot="1" x14ac:dyDescent="0.35">
      <c r="A28" s="32"/>
      <c r="B28" s="32"/>
      <c r="C28" s="32"/>
      <c r="D28" s="32"/>
      <c r="E28" s="44"/>
      <c r="F28" s="32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46"/>
      <c r="AK28" s="33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</row>
    <row r="29" spans="1:49" s="43" customFormat="1" ht="19.5" thickBot="1" x14ac:dyDescent="0.35">
      <c r="A29" s="32"/>
      <c r="B29" s="32"/>
      <c r="C29" s="32"/>
      <c r="D29" s="32"/>
      <c r="E29" s="44"/>
      <c r="F29" s="32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</row>
    <row r="30" spans="1:49" s="43" customFormat="1" ht="19.5" thickBot="1" x14ac:dyDescent="0.35">
      <c r="A30" s="32"/>
      <c r="B30" s="32"/>
      <c r="C30" s="32"/>
      <c r="D30" s="32"/>
      <c r="E30" s="44"/>
      <c r="F30" s="32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</row>
    <row r="31" spans="1:49" s="43" customFormat="1" ht="19.5" thickBot="1" x14ac:dyDescent="0.35">
      <c r="A31" s="32"/>
      <c r="B31" s="32"/>
      <c r="C31" s="32"/>
      <c r="D31" s="32"/>
      <c r="E31" s="44"/>
      <c r="F31" s="32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</row>
    <row r="41" spans="2:13" ht="26.25" x14ac:dyDescent="0.4">
      <c r="B41" s="34" t="s">
        <v>33</v>
      </c>
    </row>
    <row r="43" spans="2:13" x14ac:dyDescent="0.25">
      <c r="B43" s="35" t="s">
        <v>34</v>
      </c>
      <c r="C43" s="35" t="s">
        <v>35</v>
      </c>
      <c r="E43" t="s">
        <v>36</v>
      </c>
      <c r="F43" t="s">
        <v>37</v>
      </c>
    </row>
    <row r="44" spans="2:13" x14ac:dyDescent="0.25">
      <c r="M44" t="s">
        <v>38</v>
      </c>
    </row>
    <row r="45" spans="2:13" x14ac:dyDescent="0.25">
      <c r="B45" t="s">
        <v>39</v>
      </c>
      <c r="C45" t="s">
        <v>40</v>
      </c>
      <c r="E45" t="s">
        <v>76</v>
      </c>
      <c r="F45" t="s">
        <v>42</v>
      </c>
      <c r="M45" t="s">
        <v>43</v>
      </c>
    </row>
    <row r="46" spans="2:13" x14ac:dyDescent="0.25">
      <c r="B46" t="s">
        <v>44</v>
      </c>
      <c r="C46" t="s">
        <v>56</v>
      </c>
      <c r="E46" t="s">
        <v>41</v>
      </c>
      <c r="F46" t="s">
        <v>42</v>
      </c>
      <c r="M46" t="s">
        <v>45</v>
      </c>
    </row>
    <row r="47" spans="2:13" x14ac:dyDescent="0.25">
      <c r="B47" t="s">
        <v>46</v>
      </c>
      <c r="C47" t="s">
        <v>47</v>
      </c>
      <c r="E47" t="s">
        <v>77</v>
      </c>
      <c r="F47" t="s">
        <v>48</v>
      </c>
      <c r="M47" t="s">
        <v>49</v>
      </c>
    </row>
    <row r="49" spans="2:14" ht="15.75" thickBot="1" x14ac:dyDescent="0.3">
      <c r="C49" s="36"/>
    </row>
    <row r="50" spans="2:14" ht="15.75" thickBot="1" x14ac:dyDescent="0.3">
      <c r="M50" s="16"/>
      <c r="N50" s="37" t="s">
        <v>50</v>
      </c>
    </row>
    <row r="51" spans="2:14" ht="15.75" thickBot="1" x14ac:dyDescent="0.3"/>
    <row r="52" spans="2:14" ht="15.75" thickBot="1" x14ac:dyDescent="0.3">
      <c r="B52" s="35" t="s">
        <v>51</v>
      </c>
      <c r="C52" s="35" t="s">
        <v>52</v>
      </c>
      <c r="M52" s="17"/>
      <c r="N52" t="s">
        <v>53</v>
      </c>
    </row>
    <row r="54" spans="2:14" ht="15.75" thickBot="1" x14ac:dyDescent="0.3">
      <c r="B54" t="s">
        <v>54</v>
      </c>
      <c r="C54" t="s">
        <v>40</v>
      </c>
      <c r="E54" t="s">
        <v>76</v>
      </c>
      <c r="F54" t="s">
        <v>55</v>
      </c>
    </row>
    <row r="55" spans="2:14" ht="15.75" thickBot="1" x14ac:dyDescent="0.3">
      <c r="B55" t="s">
        <v>44</v>
      </c>
      <c r="C55" t="s">
        <v>56</v>
      </c>
      <c r="E55" t="s">
        <v>41</v>
      </c>
      <c r="F55" t="s">
        <v>55</v>
      </c>
      <c r="M55" s="18"/>
      <c r="N55" t="s">
        <v>57</v>
      </c>
    </row>
    <row r="56" spans="2:14" ht="15.75" thickBot="1" x14ac:dyDescent="0.3">
      <c r="B56" t="s">
        <v>58</v>
      </c>
      <c r="C56" t="s">
        <v>47</v>
      </c>
      <c r="E56" t="s">
        <v>77</v>
      </c>
      <c r="F56" t="s">
        <v>59</v>
      </c>
    </row>
    <row r="57" spans="2:14" ht="15.75" thickBot="1" x14ac:dyDescent="0.3">
      <c r="M57" s="23"/>
      <c r="N57" t="s">
        <v>60</v>
      </c>
    </row>
    <row r="58" spans="2:14" ht="15.75" thickBot="1" x14ac:dyDescent="0.3"/>
    <row r="59" spans="2:14" ht="15.75" thickBot="1" x14ac:dyDescent="0.3">
      <c r="M59" s="26"/>
      <c r="N59" t="s">
        <v>61</v>
      </c>
    </row>
    <row r="60" spans="2:14" ht="15.75" thickBot="1" x14ac:dyDescent="0.3"/>
    <row r="61" spans="2:14" ht="15.75" thickBot="1" x14ac:dyDescent="0.3">
      <c r="B61" s="35" t="s">
        <v>62</v>
      </c>
      <c r="C61" s="35" t="s">
        <v>63</v>
      </c>
      <c r="M61" s="30"/>
      <c r="N61" t="s">
        <v>64</v>
      </c>
    </row>
    <row r="62" spans="2:14" ht="15.75" thickBot="1" x14ac:dyDescent="0.3"/>
    <row r="63" spans="2:14" ht="15.75" thickBot="1" x14ac:dyDescent="0.3">
      <c r="B63" t="s">
        <v>65</v>
      </c>
      <c r="C63" t="s">
        <v>66</v>
      </c>
      <c r="E63" t="s">
        <v>41</v>
      </c>
      <c r="F63" t="s">
        <v>55</v>
      </c>
      <c r="M63" s="64"/>
      <c r="N63" t="s">
        <v>82</v>
      </c>
    </row>
    <row r="64" spans="2:14" x14ac:dyDescent="0.25">
      <c r="B64" t="s">
        <v>44</v>
      </c>
      <c r="C64" t="s">
        <v>97</v>
      </c>
      <c r="E64" t="s">
        <v>108</v>
      </c>
      <c r="F64" t="s">
        <v>55</v>
      </c>
    </row>
    <row r="65" spans="2:6" x14ac:dyDescent="0.25">
      <c r="B65" t="s">
        <v>67</v>
      </c>
      <c r="C65" t="s">
        <v>68</v>
      </c>
      <c r="E65" t="s">
        <v>83</v>
      </c>
      <c r="F65" t="s">
        <v>69</v>
      </c>
    </row>
    <row r="69" spans="2:6" x14ac:dyDescent="0.25">
      <c r="B69" s="35" t="s">
        <v>70</v>
      </c>
      <c r="C69" s="35" t="s">
        <v>63</v>
      </c>
    </row>
    <row r="71" spans="2:6" x14ac:dyDescent="0.25">
      <c r="B71" t="s">
        <v>65</v>
      </c>
      <c r="C71" t="s">
        <v>66</v>
      </c>
      <c r="E71" t="s">
        <v>41</v>
      </c>
      <c r="F71" t="s">
        <v>55</v>
      </c>
    </row>
    <row r="72" spans="2:6" x14ac:dyDescent="0.25">
      <c r="B72" t="s">
        <v>44</v>
      </c>
      <c r="C72" t="s">
        <v>72</v>
      </c>
      <c r="E72" t="s">
        <v>41</v>
      </c>
      <c r="F72" t="s">
        <v>55</v>
      </c>
    </row>
    <row r="73" spans="2:6" x14ac:dyDescent="0.25">
      <c r="B73" t="s">
        <v>67</v>
      </c>
      <c r="C73" t="s">
        <v>68</v>
      </c>
      <c r="E73" t="s">
        <v>83</v>
      </c>
      <c r="F73" t="s">
        <v>69</v>
      </c>
    </row>
    <row r="77" spans="2:6" x14ac:dyDescent="0.25">
      <c r="C77" s="35"/>
      <c r="D77" s="35"/>
    </row>
    <row r="78" spans="2:6" x14ac:dyDescent="0.25">
      <c r="B78" s="35" t="s">
        <v>84</v>
      </c>
      <c r="C78" s="36" t="s">
        <v>86</v>
      </c>
    </row>
    <row r="80" spans="2:6" x14ac:dyDescent="0.25">
      <c r="B80" t="s">
        <v>39</v>
      </c>
      <c r="C80" t="s">
        <v>87</v>
      </c>
      <c r="E80" t="s">
        <v>76</v>
      </c>
      <c r="F80" t="s">
        <v>55</v>
      </c>
    </row>
    <row r="81" spans="2:6" x14ac:dyDescent="0.25">
      <c r="B81" t="s">
        <v>71</v>
      </c>
      <c r="C81" t="s">
        <v>56</v>
      </c>
      <c r="E81" t="s">
        <v>41</v>
      </c>
      <c r="F81" t="s">
        <v>55</v>
      </c>
    </row>
    <row r="82" spans="2:6" x14ac:dyDescent="0.25">
      <c r="B82" t="s">
        <v>46</v>
      </c>
      <c r="C82" s="36" t="s">
        <v>85</v>
      </c>
      <c r="E82" t="s">
        <v>77</v>
      </c>
      <c r="F82" t="s">
        <v>59</v>
      </c>
    </row>
  </sheetData>
  <mergeCells count="3">
    <mergeCell ref="G7:AJ7"/>
    <mergeCell ref="AL7:AM7"/>
    <mergeCell ref="AO7:AU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6</vt:i4>
      </vt:variant>
    </vt:vector>
  </HeadingPairs>
  <TitlesOfParts>
    <vt:vector size="6" baseType="lpstr">
      <vt:lpstr>ОБЕКТ 1</vt:lpstr>
      <vt:lpstr>ОБЕКТ 2</vt:lpstr>
      <vt:lpstr>ОБЕКТ 3</vt:lpstr>
      <vt:lpstr>ОБЕКТ 5</vt:lpstr>
      <vt:lpstr>ОБЕКТ 4</vt:lpstr>
      <vt:lpstr>общ график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2025-09-26T09:08:03Z</dcterms:modified>
</cp:coreProperties>
</file>